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830"/>
  <workbookPr checkCompatibility="1" defaultThemeVersion="124226"/>
  <mc:AlternateContent xmlns:mc="http://schemas.openxmlformats.org/markup-compatibility/2006">
    <mc:Choice Requires="x15">
      <x15ac:absPath xmlns:x15ac="http://schemas.microsoft.com/office/spreadsheetml/2010/11/ac" url="C:\Users\Public\מכרזים שפורסמו\משרד החינוך-HP\hp1859_10.4.2017\"/>
    </mc:Choice>
  </mc:AlternateContent>
  <bookViews>
    <workbookView xWindow="240" yWindow="75" windowWidth="13920" windowHeight="12600" activeTab="3"/>
  </bookViews>
  <sheets>
    <sheet name="מחוון מבחן איתור" sheetId="5" r:id="rId1"/>
    <sheet name="מחוון" sheetId="1" r:id="rId2"/>
    <sheet name="קריטריונים" sheetId="2" r:id="rId3"/>
    <sheet name="סיכום הצעות" sheetId="3" r:id="rId4"/>
  </sheets>
  <definedNames>
    <definedName name="_xlnm.Print_Area" localSheetId="1">מחוון!$A$1:$K$57</definedName>
    <definedName name="_xlnm.Print_Area" localSheetId="3">'סיכום הצעות'!$A$1:$M$30</definedName>
    <definedName name="_xlnm.Print_Area" localSheetId="2">קריטריונים!$A$1:$M$24</definedName>
    <definedName name="_xlnm.Print_Titles" localSheetId="1">מחוון!$1:$3</definedName>
  </definedNames>
  <calcPr calcId="162913"/>
</workbook>
</file>

<file path=xl/calcChain.xml><?xml version="1.0" encoding="utf-8"?>
<calcChain xmlns="http://schemas.openxmlformats.org/spreadsheetml/2006/main">
  <c r="L50" i="1" l="1"/>
  <c r="L42" i="1"/>
  <c r="L39" i="1"/>
  <c r="L27" i="1"/>
  <c r="L16" i="1"/>
  <c r="L4" i="1"/>
  <c r="D17" i="2"/>
  <c r="H50" i="1"/>
  <c r="E47" i="1"/>
  <c r="H46" i="1"/>
  <c r="C25" i="3"/>
  <c r="J20" i="3"/>
  <c r="I7" i="3"/>
  <c r="K3" i="3"/>
  <c r="I3" i="3"/>
  <c r="M1" i="3"/>
  <c r="D19" i="2"/>
  <c r="D14" i="2"/>
  <c r="D10" i="2"/>
  <c r="D8" i="2"/>
  <c r="M1" i="2"/>
  <c r="H52" i="1"/>
  <c r="E43" i="1"/>
  <c r="H42" i="1"/>
  <c r="H41" i="1"/>
  <c r="H40" i="1"/>
  <c r="H39" i="1"/>
  <c r="L35" i="1"/>
  <c r="H35" i="1"/>
  <c r="I35" i="1" s="1"/>
  <c r="E32" i="1"/>
  <c r="H31" i="1"/>
  <c r="E28" i="1"/>
  <c r="H27" i="1"/>
  <c r="H26" i="1"/>
  <c r="H25" i="1"/>
  <c r="L24" i="1"/>
  <c r="H24" i="1"/>
  <c r="E21" i="1"/>
  <c r="L20" i="1"/>
  <c r="H20" i="1"/>
  <c r="I20" i="1" s="1"/>
  <c r="E17" i="1"/>
  <c r="H16" i="1"/>
  <c r="E13" i="1"/>
  <c r="H12" i="1"/>
  <c r="E9" i="1"/>
  <c r="H8" i="1"/>
  <c r="H4" i="1"/>
  <c r="M3" i="1"/>
  <c r="I27" i="1" l="1"/>
</calcChain>
</file>

<file path=xl/sharedStrings.xml><?xml version="1.0" encoding="utf-8"?>
<sst xmlns="http://schemas.openxmlformats.org/spreadsheetml/2006/main" count="251" uniqueCount="161">
  <si>
    <t>מס' מציע: ______________________</t>
  </si>
  <si>
    <t>מינ'</t>
  </si>
  <si>
    <t>מקס'</t>
  </si>
  <si>
    <t>סעיף ראשי</t>
  </si>
  <si>
    <t>סעיף משנה</t>
  </si>
  <si>
    <t>ההיקף הנדרש</t>
  </si>
  <si>
    <t>מרכיב ציון</t>
  </si>
  <si>
    <t>משקל</t>
  </si>
  <si>
    <t>היקף שהוצג</t>
  </si>
  <si>
    <t>ציון משוקלל לסעיף</t>
  </si>
  <si>
    <t>ציון כולל</t>
  </si>
  <si>
    <t>היקף מינימום</t>
  </si>
  <si>
    <t>היקף מקסימום</t>
  </si>
  <si>
    <t>הפרש</t>
  </si>
  <si>
    <t>ניסיון המציע</t>
  </si>
  <si>
    <t>פסול</t>
  </si>
  <si>
    <t>התאמת הניסיון המוצג לנדרש במכרז</t>
  </si>
  <si>
    <t>ציון 1 - 10</t>
  </si>
  <si>
    <t>אי התאמה לנדרש</t>
  </si>
  <si>
    <t>התאמה חלקית בלבד</t>
  </si>
  <si>
    <t>התאמה ברוב הנושאים</t>
  </si>
  <si>
    <t>התאמה מלאה לנדרש</t>
  </si>
  <si>
    <t>חוות דעת על המציע</t>
  </si>
  <si>
    <t>חוות דעת שנלקחה מאנשי הקשר כפי שמפורט בטופס בדיקת ההצעות</t>
  </si>
  <si>
    <t>חוות דעת מס' 1</t>
  </si>
  <si>
    <t>חוות דעת מס' 2</t>
  </si>
  <si>
    <t>חוות דעת מס' 3</t>
  </si>
  <si>
    <t>צוות המציע</t>
  </si>
  <si>
    <t>מנהל הפרוייקט</t>
  </si>
  <si>
    <t>שנות ניסיון</t>
  </si>
  <si>
    <t>הכשרה</t>
  </si>
  <si>
    <t xml:space="preserve">הכשרה רלוונטית נוספת </t>
  </si>
  <si>
    <t>+1</t>
  </si>
  <si>
    <t>חוות דעת על מנהל הפרויקט עפ"י חוות דעת שנלקחה מאנשי הקשר כפי שמפורט בטופס בדיקת ההצעות</t>
  </si>
  <si>
    <t>שם וחתימה</t>
  </si>
  <si>
    <t>הערה : בכל הקשור לתנאי סף - אם פסול באחד הפרטים ההצעה תפסל על הסף ולא ייערך שיקלול של המרכיבים האחרים</t>
  </si>
  <si>
    <t>המשרד</t>
  </si>
  <si>
    <t xml:space="preserve">משרד החינוך </t>
  </si>
  <si>
    <t>מכרז מס':</t>
  </si>
  <si>
    <t>דף:</t>
  </si>
  <si>
    <t>קוד מכרז:</t>
  </si>
  <si>
    <t>היחידה</t>
  </si>
  <si>
    <t>מתוך:</t>
  </si>
  <si>
    <t>תאריך עדכון:</t>
  </si>
  <si>
    <t>פרוט הנושא</t>
  </si>
  <si>
    <t>יחידת ספירה</t>
  </si>
  <si>
    <t>הצעה:</t>
  </si>
  <si>
    <t>הערות</t>
  </si>
  <si>
    <t>יחסי</t>
  </si>
  <si>
    <t>ערך</t>
  </si>
  <si>
    <t>ציון</t>
  </si>
  <si>
    <t>נסיון המציע</t>
  </si>
  <si>
    <t>עפ"י היקפים מינימליים נדרשים</t>
  </si>
  <si>
    <t>עפ"י המחוון</t>
  </si>
  <si>
    <t>התאמה של נסיון המציע לפעילות הנדרשת במכרז</t>
  </si>
  <si>
    <r>
      <t xml:space="preserve">ציון </t>
    </r>
    <r>
      <rPr>
        <sz val="9"/>
        <rFont val="Arial"/>
        <family val="2"/>
        <charset val="177"/>
      </rPr>
      <t>1-10</t>
    </r>
  </si>
  <si>
    <t>ציון משוקלל לנושא</t>
  </si>
  <si>
    <t>חוות דעת</t>
  </si>
  <si>
    <t>מנהל הפרויקט</t>
  </si>
  <si>
    <t>ניסיון של מנהל הפרויקט</t>
  </si>
  <si>
    <t>הכשרה של מנהל הפרויקט</t>
  </si>
  <si>
    <t>חוות דעת על מנהל הפרויקט</t>
  </si>
  <si>
    <t>הצעת המחיר</t>
  </si>
  <si>
    <t>יחידת חישוב</t>
  </si>
  <si>
    <t>כמות</t>
  </si>
  <si>
    <t>סה"כ הצעת המחיר ללא מע"מ</t>
  </si>
  <si>
    <t>סה"כ הצעת המחיר כולל מע"מ</t>
  </si>
  <si>
    <t>משרד החינוך</t>
  </si>
  <si>
    <t>סה"כ משקל סעיפי איכות:</t>
  </si>
  <si>
    <t>משקל מחיר:</t>
  </si>
  <si>
    <t>הערכה כוללת</t>
  </si>
  <si>
    <t>מספר</t>
  </si>
  <si>
    <t>שם המציע</t>
  </si>
  <si>
    <t>הקריטריון</t>
  </si>
  <si>
    <t>נסיון הגוף המציע</t>
  </si>
  <si>
    <t>ציון סעיפי האיכות</t>
  </si>
  <si>
    <t>מחיר משוקלל</t>
  </si>
  <si>
    <t>ציון המחיר</t>
  </si>
  <si>
    <t>ציון סופי משוקלל</t>
  </si>
  <si>
    <t>דירוג יחסי</t>
  </si>
  <si>
    <t>משקל יחסי =&gt;</t>
  </si>
  <si>
    <t>ציון מוחלט =&gt;</t>
  </si>
  <si>
    <t>ציון יחסי  =&gt;&gt;</t>
  </si>
  <si>
    <t>משקל סעיפי האיכות</t>
  </si>
  <si>
    <t>משקל  מחיר</t>
  </si>
  <si>
    <t>סה"כ</t>
  </si>
  <si>
    <t>ציון מעבר מציון כולל של סעיפי האיכות לציון המחיר</t>
  </si>
  <si>
    <t xml:space="preserve">ציון מינימום נדרש בכל אחד מסעיפי האיכות בפני עצמו הינו </t>
  </si>
  <si>
    <t>הנושא: עריכת מבחני קבלה לתלמידים הלומדים בכיתות ו' ומעלה, לצורך שיבוצם לתוכניות יחודיות המיועדות למחוננים בחינוך העל יסודי</t>
  </si>
  <si>
    <t xml:space="preserve">האגף למחוננים ולמצטיינים </t>
  </si>
  <si>
    <t>מבחן האיתור שהוצג</t>
  </si>
  <si>
    <t>מבחן איתור שהוצג</t>
  </si>
  <si>
    <t>נבחן אחד, במבחן איתור</t>
  </si>
  <si>
    <t>נבחן</t>
  </si>
  <si>
    <t xml:space="preserve">ניסיון בארגון וביצוע מבחני האיתור לצורך הפניית מועמדים למסגרות לימוד שונות </t>
  </si>
  <si>
    <t>שנות ניסיון בביצוע הפעילות</t>
  </si>
  <si>
    <t>פחות מ- 3 שנים</t>
  </si>
  <si>
    <t>3 שנים</t>
  </si>
  <si>
    <t>4-9 שנים</t>
  </si>
  <si>
    <t>10 שנים ומעלה</t>
  </si>
  <si>
    <t>לכל שנה +0.43</t>
  </si>
  <si>
    <t>נבחנים</t>
  </si>
  <si>
    <t>מחוזות המשרד</t>
  </si>
  <si>
    <t>פחות מ- 700 נבחנים</t>
  </si>
  <si>
    <t>700 נבחנים</t>
  </si>
  <si>
    <t>701-1399 נבחנים</t>
  </si>
  <si>
    <t>1,400 נבחנים ומעלה</t>
  </si>
  <si>
    <t>לכל נבחן +0.0043</t>
  </si>
  <si>
    <t>פחות מ- 2 מחוזות</t>
  </si>
  <si>
    <t>2 מחוזות</t>
  </si>
  <si>
    <t>3-5 מחוזות</t>
  </si>
  <si>
    <t>6 מחוזות ומעלה</t>
  </si>
  <si>
    <t>לכל מחוז +0.75</t>
  </si>
  <si>
    <t>מבחנים</t>
  </si>
  <si>
    <t xml:space="preserve">פחות ממבחן 1 </t>
  </si>
  <si>
    <t>מבחן 1</t>
  </si>
  <si>
    <t>2 מבחנים</t>
  </si>
  <si>
    <t>3 מבחנים ומעלה</t>
  </si>
  <si>
    <t>פחות מתואר ראשון</t>
  </si>
  <si>
    <t>תואר ראשון</t>
  </si>
  <si>
    <t>תואר שני ומעלה</t>
  </si>
  <si>
    <t xml:space="preserve">שנות ניסיון  בארגון פרוייקטים הכוללים ארגון נבחנים וניהול מרכזי הערכה או בחינה </t>
  </si>
  <si>
    <t>פחות מ- 5 שנים</t>
  </si>
  <si>
    <t>5 שנים</t>
  </si>
  <si>
    <t>6 - 9 שנים</t>
  </si>
  <si>
    <t>לכל שנה +0.60</t>
  </si>
  <si>
    <t>מרכזי הערכה או בחינה בשנה</t>
  </si>
  <si>
    <t>פחות מ- 20 מרכזים</t>
  </si>
  <si>
    <t>20 מרכזים</t>
  </si>
  <si>
    <t>21 - 39 מרכזים</t>
  </si>
  <si>
    <t>40 מרכזים ומעלה</t>
  </si>
  <si>
    <t>לכל מרכז +0.15</t>
  </si>
  <si>
    <t>פחות מתואר שלישי</t>
  </si>
  <si>
    <t>תואר שלישי</t>
  </si>
  <si>
    <t>בעל תואר בפיסכולוגיה או סוציולגיה או סטטיסטיקה</t>
  </si>
  <si>
    <t>לא בעל תואר בתחומים המפורטים</t>
  </si>
  <si>
    <t>בעל תואר בתחומים המפורטים</t>
  </si>
  <si>
    <t>4 -7 שנים</t>
  </si>
  <si>
    <t>8 שנים ומעלה</t>
  </si>
  <si>
    <t>תחומי הניסיון שהוצגו מתוך התחומים המפורטים במכרז</t>
  </si>
  <si>
    <t>פחות מ- 2 תחומים</t>
  </si>
  <si>
    <t>2 תחומים</t>
  </si>
  <si>
    <t>3 תחומים</t>
  </si>
  <si>
    <t>4 תחומים</t>
  </si>
  <si>
    <t>ניסיון בפיתוח מבחני איתור בשפה העברית המיועדים לבדיקת כושר קוגניטיבי.</t>
  </si>
  <si>
    <t>קריטריון</t>
  </si>
  <si>
    <t>א. מיועד לבדוק את הכשרים הקוגניטיביים הכלליים (צורני, מילולי וכמותי) של התלמידים.</t>
  </si>
  <si>
    <t>ב. בעל תוקף מבנה, תוקף קריטריון ותוקף ניבוי גבוה ככל האפשר לגבי הישגים אקדמיים עתידים.</t>
  </si>
  <si>
    <t xml:space="preserve">ג. תתי המבחן הינם בלתי תלויים אחד בשני ואינם בהלימה לתוכנית לימודים ספציפית. </t>
  </si>
  <si>
    <t>ד. כל אחד מהמרכיבים (תתי המבחן בסוללה) כולל 30 עד 40 פריטים (שאלות).</t>
  </si>
  <si>
    <t>ה. תתי המבחן בסוללה נבדקו והוכחו כנטולי הטייה תרבותית ו/או מיגדרית.</t>
  </si>
  <si>
    <t>ו. המבחן פותח על ידי פסיכומטריקאים או מומחים בתהליכי פיתוח של מבחנים למדידת יכולות קוגנטיביות או תכונות פסיכולוגיות או אישיותיות.</t>
  </si>
  <si>
    <t>ז. פיתוח המבחן נעשה על פי הסטנדרטים המקובלים בתחום פסיכומטריקה והמדידה הפסיכולוגית מבחינת: כח אדם מקצועי, שלבי הפיתוח והתוצרים הסופיים), תקפות ומהימנות.</t>
  </si>
  <si>
    <t>ח. פירוט בכתב כיצד הופקו נתוני ההשוואה (המדגם, שיטת הסולם / הכיול, אומדני הטעות וכדומה).</t>
  </si>
  <si>
    <t>ט. צורף דו"ח פיתוח הכול את הפרקים הבאים: מסגרת ותהליכי ההערכה (framework), רקע התיאורטי, מטרות המדידה, שלבי פיתוח המבחן, פירוט העיבודים הסטטיסטיים והפסיכומטריים שתמכו בפיתוח ותוצאות העיבודים וכל הנתונים הפסיכומטריים המעידים על פיתוח מקצועי של המבחן ובכלל זה עדויות אמפיריות לאיכות המבחנים.</t>
  </si>
  <si>
    <t>י. בקרת איכות תהליכי הערכה.</t>
  </si>
  <si>
    <t>ניסיון של המומחה להערכה ומדידה</t>
  </si>
  <si>
    <t>הכשרה של המומחה להערכה ומדידה</t>
  </si>
  <si>
    <t>איכות ועמידת המבחן בקריטריונים</t>
  </si>
  <si>
    <t>10/4.2017</t>
  </si>
  <si>
    <t>מומחה להערכה ומדידה (טסטולוג)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</si>
</sst>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 #,##0.00_ ;_ * \-#,##0.00_ ;_ * &quot;-&quot;??_ ;_ @_ "/>
  </numFmts>
  <fonts count="33" x14ac:knownFonts="1">
    <font>
      <sz val="10"/>
      <name val="Arial"/>
      <charset val="177"/>
    </font>
    <font>
      <sz val="10"/>
      <name val="Arial"/>
      <family val="2"/>
    </font>
    <font>
      <b/>
      <sz val="13"/>
      <name val="Arial"/>
      <family val="2"/>
    </font>
    <font>
      <b/>
      <sz val="11"/>
      <name val="Arial"/>
      <family val="2"/>
    </font>
    <font>
      <sz val="10"/>
      <name val="Arial"/>
      <family val="2"/>
    </font>
    <font>
      <sz val="11"/>
      <name val="Arial"/>
      <family val="2"/>
    </font>
    <font>
      <b/>
      <u/>
      <sz val="12"/>
      <name val="Arial"/>
      <family val="2"/>
    </font>
    <font>
      <b/>
      <sz val="12"/>
      <name val="Arial"/>
      <family val="2"/>
    </font>
    <font>
      <b/>
      <sz val="12"/>
      <name val="David"/>
      <family val="2"/>
      <charset val="177"/>
    </font>
    <font>
      <b/>
      <sz val="14"/>
      <name val="David"/>
      <family val="2"/>
      <charset val="177"/>
    </font>
    <font>
      <b/>
      <sz val="11"/>
      <name val="David"/>
      <family val="2"/>
      <charset val="177"/>
    </font>
    <font>
      <b/>
      <sz val="11"/>
      <name val="Arial"/>
      <family val="2"/>
      <charset val="177"/>
    </font>
    <font>
      <b/>
      <sz val="9"/>
      <name val="David"/>
      <family val="2"/>
      <charset val="177"/>
    </font>
    <font>
      <b/>
      <sz val="8"/>
      <name val="Arial"/>
      <family val="2"/>
      <charset val="177"/>
    </font>
    <font>
      <sz val="10"/>
      <name val="David"/>
      <family val="2"/>
      <charset val="177"/>
    </font>
    <font>
      <b/>
      <sz val="10"/>
      <name val="David"/>
      <family val="2"/>
      <charset val="177"/>
    </font>
    <font>
      <b/>
      <sz val="10"/>
      <name val="Arial"/>
      <family val="2"/>
      <charset val="177"/>
    </font>
    <font>
      <sz val="11"/>
      <name val="David"/>
      <family val="2"/>
      <charset val="177"/>
    </font>
    <font>
      <sz val="72"/>
      <name val="David"/>
      <family val="2"/>
      <charset val="177"/>
    </font>
    <font>
      <sz val="9"/>
      <name val="David"/>
      <family val="2"/>
      <charset val="177"/>
    </font>
    <font>
      <sz val="9"/>
      <name val="Arial"/>
      <family val="2"/>
      <charset val="177"/>
    </font>
    <font>
      <sz val="9"/>
      <name val="Arial"/>
      <family val="2"/>
    </font>
    <font>
      <b/>
      <sz val="9"/>
      <name val="Arial"/>
      <family val="2"/>
      <charset val="177"/>
    </font>
    <font>
      <b/>
      <sz val="9"/>
      <name val="Arial"/>
      <family val="2"/>
    </font>
    <font>
      <b/>
      <i/>
      <sz val="11"/>
      <name val="David"/>
      <family val="2"/>
      <charset val="177"/>
    </font>
    <font>
      <sz val="8"/>
      <name val="Arial"/>
      <family val="2"/>
      <charset val="177"/>
    </font>
    <font>
      <sz val="11"/>
      <name val="Arial"/>
      <family val="2"/>
      <charset val="177"/>
    </font>
    <font>
      <sz val="10"/>
      <name val="Arial"/>
      <family val="2"/>
      <charset val="177"/>
    </font>
    <font>
      <b/>
      <sz val="10"/>
      <name val="Arial"/>
      <family val="2"/>
    </font>
    <font>
      <b/>
      <i/>
      <sz val="10"/>
      <name val="Arial"/>
      <family val="2"/>
    </font>
    <font>
      <b/>
      <sz val="9"/>
      <name val="Arial"/>
      <family val="2"/>
      <scheme val="minor"/>
    </font>
    <font>
      <b/>
      <sz val="10"/>
      <color rgb="FFFF0000"/>
      <name val="David"/>
      <family val="2"/>
    </font>
    <font>
      <b/>
      <sz val="12"/>
      <color rgb="FF0070C0"/>
      <name val="Arial"/>
      <family val="2"/>
    </font>
  </fonts>
  <fills count="4">
    <fill>
      <patternFill patternType="none"/>
    </fill>
    <fill>
      <patternFill patternType="gray125"/>
    </fill>
    <fill>
      <patternFill patternType="solid">
        <fgColor indexed="42"/>
        <bgColor indexed="64"/>
      </patternFill>
    </fill>
    <fill>
      <patternFill patternType="solid">
        <fgColor indexed="44"/>
        <bgColor indexed="64"/>
      </patternFill>
    </fill>
  </fills>
  <borders count="11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diagonalUp="1" diagonalDown="1">
      <left style="thin">
        <color indexed="64"/>
      </left>
      <right style="thin">
        <color indexed="64"/>
      </right>
      <top style="medium">
        <color indexed="64"/>
      </top>
      <bottom/>
      <diagonal style="dotted">
        <color indexed="64"/>
      </diagonal>
    </border>
    <border diagonalUp="1" diagonalDown="1">
      <left style="thin">
        <color indexed="64"/>
      </left>
      <right style="medium">
        <color indexed="64"/>
      </right>
      <top style="medium">
        <color indexed="64"/>
      </top>
      <bottom/>
      <diagonal style="dotted">
        <color indexed="64"/>
      </diagonal>
    </border>
    <border diagonalUp="1" diagonalDown="1">
      <left style="thin">
        <color indexed="64"/>
      </left>
      <right style="thin">
        <color indexed="64"/>
      </right>
      <top/>
      <bottom/>
      <diagonal style="dotted">
        <color indexed="64"/>
      </diagonal>
    </border>
    <border diagonalUp="1" diagonalDown="1">
      <left style="thin">
        <color indexed="64"/>
      </left>
      <right style="medium">
        <color indexed="64"/>
      </right>
      <top/>
      <bottom/>
      <diagonal style="dotted">
        <color indexed="64"/>
      </diagonal>
    </border>
    <border diagonalUp="1" diagonalDown="1">
      <left style="thin">
        <color indexed="64"/>
      </left>
      <right style="thin">
        <color indexed="64"/>
      </right>
      <top/>
      <bottom style="medium">
        <color indexed="64"/>
      </bottom>
      <diagonal style="dotted">
        <color indexed="64"/>
      </diagonal>
    </border>
    <border diagonalUp="1" diagonalDown="1">
      <left style="thin">
        <color indexed="64"/>
      </left>
      <right style="medium">
        <color indexed="64"/>
      </right>
      <top/>
      <bottom style="medium">
        <color indexed="64"/>
      </bottom>
      <diagonal style="dotted">
        <color indexed="64"/>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top style="double">
        <color indexed="64"/>
      </top>
      <bottom/>
      <diagonal/>
    </border>
    <border>
      <left/>
      <right/>
      <top style="double">
        <color indexed="64"/>
      </top>
      <bottom/>
      <diagonal/>
    </border>
    <border>
      <left style="double">
        <color indexed="64"/>
      </left>
      <right style="double">
        <color indexed="64"/>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style="double">
        <color indexed="64"/>
      </right>
      <top/>
      <bottom style="double">
        <color indexed="64"/>
      </bottom>
      <diagonal/>
    </border>
    <border>
      <left/>
      <right style="double">
        <color indexed="64"/>
      </right>
      <top/>
      <bottom style="double">
        <color indexed="64"/>
      </bottom>
      <diagonal/>
    </border>
    <border>
      <left/>
      <right style="double">
        <color indexed="64"/>
      </right>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style="thin">
        <color indexed="64"/>
      </bottom>
      <diagonal/>
    </border>
    <border>
      <left style="double">
        <color indexed="64"/>
      </left>
      <right style="double">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bottom/>
      <diagonal/>
    </border>
    <border>
      <left style="thin">
        <color indexed="64"/>
      </left>
      <right style="double">
        <color indexed="64"/>
      </right>
      <top/>
      <bottom/>
      <diagonal/>
    </border>
    <border>
      <left style="double">
        <color indexed="64"/>
      </left>
      <right style="thin">
        <color indexed="64"/>
      </right>
      <top/>
      <bottom style="double">
        <color indexed="64"/>
      </bottom>
      <diagonal/>
    </border>
    <border>
      <left style="thin">
        <color indexed="64"/>
      </left>
      <right/>
      <top style="medium">
        <color indexed="64"/>
      </top>
      <bottom style="double">
        <color indexed="64"/>
      </bottom>
      <diagonal/>
    </border>
    <border>
      <left style="double">
        <color indexed="64"/>
      </left>
      <right style="double">
        <color indexed="64"/>
      </right>
      <top style="medium">
        <color indexed="64"/>
      </top>
      <bottom style="double">
        <color indexed="64"/>
      </bottom>
      <diagonal/>
    </border>
    <border>
      <left/>
      <right style="double">
        <color indexed="64"/>
      </right>
      <top style="medium">
        <color indexed="64"/>
      </top>
      <bottom style="double">
        <color indexed="64"/>
      </bottom>
      <diagonal/>
    </border>
    <border>
      <left/>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right style="double">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double">
        <color indexed="64"/>
      </right>
      <top style="double">
        <color indexed="64"/>
      </top>
      <bottom/>
      <diagonal/>
    </border>
    <border>
      <left style="thin">
        <color indexed="64"/>
      </left>
      <right style="double">
        <color indexed="64"/>
      </right>
      <top/>
      <bottom style="double">
        <color indexed="64"/>
      </bottom>
      <diagonal/>
    </border>
    <border>
      <left style="double">
        <color indexed="64"/>
      </left>
      <right style="double">
        <color indexed="64"/>
      </right>
      <top style="double">
        <color indexed="64"/>
      </top>
      <bottom style="thin">
        <color indexed="64"/>
      </bottom>
      <diagonal/>
    </border>
    <border>
      <left style="thin">
        <color indexed="64"/>
      </left>
      <right style="double">
        <color indexed="64"/>
      </right>
      <top style="thin">
        <color indexed="64"/>
      </top>
      <bottom/>
      <diagonal/>
    </border>
    <border>
      <left style="double">
        <color indexed="64"/>
      </left>
      <right/>
      <top style="medium">
        <color indexed="64"/>
      </top>
      <bottom style="double">
        <color indexed="64"/>
      </bottom>
      <diagonal/>
    </border>
    <border>
      <left style="double">
        <color indexed="64"/>
      </left>
      <right/>
      <top/>
      <bottom/>
      <diagonal/>
    </border>
    <border>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style="thin">
        <color indexed="64"/>
      </right>
      <top style="double">
        <color indexed="64"/>
      </top>
      <bottom/>
      <diagonal/>
    </border>
    <border>
      <left style="double">
        <color indexed="64"/>
      </left>
      <right style="double">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style="double">
        <color indexed="64"/>
      </left>
      <right/>
      <top style="double">
        <color indexed="64"/>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360">
    <xf numFmtId="0" fontId="0" fillId="0" borderId="0" xfId="0"/>
    <xf numFmtId="0" fontId="2" fillId="0" borderId="0" xfId="0" applyFont="1" applyAlignment="1"/>
    <xf numFmtId="0" fontId="2" fillId="0" borderId="0" xfId="0" applyFont="1" applyFill="1" applyBorder="1" applyAlignment="1"/>
    <xf numFmtId="3" fontId="2" fillId="0" borderId="0" xfId="0" applyNumberFormat="1" applyFont="1" applyFill="1" applyBorder="1" applyAlignment="1"/>
    <xf numFmtId="9" fontId="3" fillId="0" borderId="0" xfId="0" applyNumberFormat="1" applyFont="1" applyFill="1" applyBorder="1" applyAlignment="1"/>
    <xf numFmtId="0" fontId="3" fillId="0" borderId="0" xfId="0" applyFont="1" applyAlignment="1"/>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xf numFmtId="3" fontId="0" fillId="0" borderId="0" xfId="0" applyNumberFormat="1"/>
    <xf numFmtId="0" fontId="5" fillId="0" borderId="0" xfId="0" applyFont="1"/>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3" fontId="3" fillId="0" borderId="6"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8" xfId="0" applyFont="1" applyBorder="1" applyAlignment="1">
      <alignment horizontal="center" vertical="center"/>
    </xf>
    <xf numFmtId="0" fontId="0" fillId="0" borderId="0" xfId="0" applyAlignment="1">
      <alignment horizontal="center"/>
    </xf>
    <xf numFmtId="0" fontId="5" fillId="0" borderId="10" xfId="0" applyFont="1" applyBorder="1" applyAlignment="1">
      <alignment horizontal="center" vertical="center" wrapText="1" readingOrder="2"/>
    </xf>
    <xf numFmtId="0" fontId="5" fillId="0" borderId="11" xfId="0" applyFont="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5" fillId="0" borderId="18" xfId="0" applyFont="1" applyBorder="1" applyAlignment="1">
      <alignment horizontal="center" vertical="center" wrapText="1" readingOrder="2"/>
    </xf>
    <xf numFmtId="0" fontId="5" fillId="0" borderId="19" xfId="0" applyFont="1" applyBorder="1" applyAlignment="1">
      <alignment horizontal="center" vertical="center" wrapText="1"/>
    </xf>
    <xf numFmtId="0" fontId="5" fillId="0" borderId="19" xfId="0" quotePrefix="1" applyFont="1" applyBorder="1" applyAlignment="1">
      <alignment horizontal="center" vertical="center" wrapText="1"/>
    </xf>
    <xf numFmtId="0" fontId="5" fillId="0" borderId="25" xfId="0" applyFont="1" applyBorder="1" applyAlignment="1">
      <alignment horizontal="center" vertical="center" wrapText="1" readingOrder="2"/>
    </xf>
    <xf numFmtId="0" fontId="5" fillId="0" borderId="26" xfId="0" applyFont="1" applyBorder="1" applyAlignment="1">
      <alignment horizontal="center" vertical="center" wrapText="1"/>
    </xf>
    <xf numFmtId="17" fontId="5" fillId="0" borderId="18" xfId="0" applyNumberFormat="1" applyFont="1" applyBorder="1" applyAlignment="1">
      <alignment horizontal="center" vertical="center" wrapText="1" readingOrder="2"/>
    </xf>
    <xf numFmtId="0" fontId="5" fillId="0" borderId="33" xfId="0" applyFont="1" applyBorder="1" applyAlignment="1">
      <alignment horizontal="center" vertical="center" wrapText="1" readingOrder="2"/>
    </xf>
    <xf numFmtId="0" fontId="5" fillId="0" borderId="34" xfId="0" applyFont="1" applyBorder="1" applyAlignment="1">
      <alignment horizontal="center" vertical="center" wrapText="1"/>
    </xf>
    <xf numFmtId="9" fontId="5" fillId="0" borderId="10" xfId="1" applyFont="1" applyFill="1" applyBorder="1" applyAlignment="1">
      <alignment horizontal="center" vertical="center" wrapText="1"/>
    </xf>
    <xf numFmtId="3" fontId="5" fillId="0" borderId="44" xfId="0" applyNumberFormat="1" applyFont="1" applyBorder="1" applyAlignment="1">
      <alignment horizontal="center" vertical="center" wrapText="1" readingOrder="2"/>
    </xf>
    <xf numFmtId="4" fontId="5" fillId="0" borderId="44" xfId="0" applyNumberFormat="1" applyFont="1" applyBorder="1" applyAlignment="1">
      <alignment horizontal="center" vertical="center" wrapText="1" readingOrder="2"/>
    </xf>
    <xf numFmtId="9" fontId="5" fillId="0" borderId="18" xfId="1" applyFont="1" applyFill="1" applyBorder="1" applyAlignment="1">
      <alignment horizontal="center" vertical="center" wrapText="1"/>
    </xf>
    <xf numFmtId="3" fontId="5" fillId="0" borderId="1" xfId="0" applyNumberFormat="1" applyFont="1" applyBorder="1" applyAlignment="1">
      <alignment horizontal="center" vertical="center" wrapText="1" readingOrder="2"/>
    </xf>
    <xf numFmtId="4" fontId="5" fillId="0" borderId="1" xfId="0" applyNumberFormat="1" applyFont="1" applyBorder="1" applyAlignment="1">
      <alignment horizontal="center" vertical="center" wrapText="1" readingOrder="2"/>
    </xf>
    <xf numFmtId="9" fontId="5" fillId="0" borderId="27" xfId="1" applyFont="1" applyFill="1" applyBorder="1" applyAlignment="1">
      <alignment horizontal="center" vertical="center" wrapText="1"/>
    </xf>
    <xf numFmtId="3" fontId="5" fillId="0" borderId="28" xfId="0" applyNumberFormat="1" applyFont="1" applyBorder="1" applyAlignment="1">
      <alignment horizontal="center" vertical="center" wrapText="1" readingOrder="2"/>
    </xf>
    <xf numFmtId="4" fontId="5" fillId="0" borderId="28" xfId="0" applyNumberFormat="1" applyFont="1" applyBorder="1" applyAlignment="1">
      <alignment horizontal="center" vertical="center" wrapText="1" readingOrder="2"/>
    </xf>
    <xf numFmtId="0" fontId="0" fillId="0" borderId="0" xfId="0" applyAlignment="1">
      <alignment horizontal="center" readingOrder="2"/>
    </xf>
    <xf numFmtId="17" fontId="5" fillId="0" borderId="49" xfId="0" applyNumberFormat="1" applyFont="1" applyBorder="1" applyAlignment="1">
      <alignment horizontal="center" vertical="center" wrapText="1" readingOrder="2"/>
    </xf>
    <xf numFmtId="0" fontId="5" fillId="0" borderId="18" xfId="0" applyFont="1" applyFill="1" applyBorder="1" applyAlignment="1">
      <alignment horizontal="center" vertical="center" wrapText="1" readingOrder="2"/>
    </xf>
    <xf numFmtId="0" fontId="5" fillId="0" borderId="51" xfId="0" applyFont="1" applyFill="1" applyBorder="1" applyAlignment="1">
      <alignment horizontal="center" vertical="center" wrapText="1"/>
    </xf>
    <xf numFmtId="9" fontId="5" fillId="0" borderId="49" xfId="1" applyFont="1" applyFill="1" applyBorder="1" applyAlignment="1">
      <alignment horizontal="center" vertical="center" wrapText="1"/>
    </xf>
    <xf numFmtId="3" fontId="5" fillId="0" borderId="55" xfId="0" applyNumberFormat="1" applyFont="1" applyBorder="1" applyAlignment="1">
      <alignment horizontal="center" vertical="center" wrapText="1" readingOrder="2"/>
    </xf>
    <xf numFmtId="4" fontId="5" fillId="0" borderId="55" xfId="0" applyNumberFormat="1" applyFont="1" applyBorder="1" applyAlignment="1">
      <alignment horizontal="center" vertical="center" wrapText="1" readingOrder="2"/>
    </xf>
    <xf numFmtId="9" fontId="5" fillId="0" borderId="20" xfId="1" applyFont="1" applyFill="1" applyBorder="1" applyAlignment="1">
      <alignment horizontal="center" vertical="center" wrapText="1"/>
    </xf>
    <xf numFmtId="0" fontId="5" fillId="0" borderId="56" xfId="0" applyFont="1" applyBorder="1" applyAlignment="1">
      <alignment horizontal="center" vertical="center" wrapText="1"/>
    </xf>
    <xf numFmtId="0" fontId="5" fillId="0" borderId="29" xfId="0" applyFont="1" applyBorder="1" applyAlignment="1">
      <alignment horizontal="center" vertical="center" wrapText="1"/>
    </xf>
    <xf numFmtId="0" fontId="0" fillId="0" borderId="58" xfId="0" applyBorder="1"/>
    <xf numFmtId="0" fontId="0" fillId="0" borderId="0" xfId="0" applyBorder="1" applyAlignment="1">
      <alignment horizontal="center" vertical="center"/>
    </xf>
    <xf numFmtId="0" fontId="0" fillId="0" borderId="0" xfId="0" applyBorder="1"/>
    <xf numFmtId="3" fontId="0" fillId="0" borderId="0" xfId="0" applyNumberFormat="1" applyAlignment="1">
      <alignment horizontal="center" vertical="center"/>
    </xf>
    <xf numFmtId="0" fontId="5" fillId="0" borderId="0" xfId="0" applyFont="1" applyAlignment="1">
      <alignment horizontal="center" vertical="center"/>
    </xf>
    <xf numFmtId="0" fontId="8" fillId="0" borderId="61" xfId="0" applyFont="1" applyFill="1" applyBorder="1" applyAlignment="1">
      <alignment horizontal="centerContinuous" vertical="center" readingOrder="2"/>
    </xf>
    <xf numFmtId="0" fontId="9" fillId="0" borderId="62" xfId="0" applyFont="1" applyFill="1" applyBorder="1" applyAlignment="1">
      <alignment horizontal="center" vertical="center" readingOrder="2"/>
    </xf>
    <xf numFmtId="0" fontId="10" fillId="0" borderId="63" xfId="0" applyFont="1" applyFill="1" applyBorder="1" applyAlignment="1">
      <alignment horizontal="center" vertical="center" readingOrder="2"/>
    </xf>
    <xf numFmtId="0" fontId="10" fillId="0" borderId="61" xfId="0" applyFont="1" applyFill="1" applyBorder="1" applyAlignment="1">
      <alignment vertical="center"/>
    </xf>
    <xf numFmtId="0" fontId="11" fillId="0" borderId="64" xfId="0" applyFont="1" applyFill="1" applyBorder="1" applyAlignment="1">
      <alignment horizontal="center" vertical="center"/>
    </xf>
    <xf numFmtId="0" fontId="12" fillId="0" borderId="62" xfId="0" applyFont="1" applyFill="1" applyBorder="1" applyAlignment="1">
      <alignment horizontal="right" vertical="center"/>
    </xf>
    <xf numFmtId="0" fontId="12" fillId="0" borderId="62" xfId="0" applyFont="1" applyFill="1" applyBorder="1" applyAlignment="1">
      <alignment horizontal="left" vertical="center"/>
    </xf>
    <xf numFmtId="0" fontId="13" fillId="0" borderId="64" xfId="0" applyFont="1" applyFill="1" applyBorder="1" applyAlignment="1">
      <alignment vertical="center"/>
    </xf>
    <xf numFmtId="0" fontId="14" fillId="0" borderId="0" xfId="0" applyFont="1" applyFill="1" applyAlignment="1">
      <alignment readingOrder="2"/>
    </xf>
    <xf numFmtId="0" fontId="10" fillId="0" borderId="65" xfId="0" applyFont="1" applyFill="1" applyBorder="1" applyAlignment="1">
      <alignment horizontal="center" vertical="center" readingOrder="2"/>
    </xf>
    <xf numFmtId="0" fontId="8" fillId="0" borderId="66" xfId="0" applyFont="1" applyFill="1" applyBorder="1" applyAlignment="1">
      <alignment horizontal="center" vertical="center" readingOrder="2"/>
    </xf>
    <xf numFmtId="0" fontId="15" fillId="0" borderId="67" xfId="0" applyFont="1" applyFill="1" applyBorder="1" applyAlignment="1">
      <alignment horizontal="center" vertical="center" readingOrder="2"/>
    </xf>
    <xf numFmtId="0" fontId="10" fillId="0" borderId="65" xfId="0" applyFont="1" applyFill="1" applyBorder="1" applyAlignment="1">
      <alignment vertical="center"/>
    </xf>
    <xf numFmtId="0" fontId="11" fillId="0" borderId="68" xfId="0" applyFont="1" applyFill="1" applyBorder="1" applyAlignment="1">
      <alignment horizontal="center" vertical="center"/>
    </xf>
    <xf numFmtId="0" fontId="12" fillId="0" borderId="66" xfId="0" applyFont="1" applyFill="1" applyBorder="1" applyAlignment="1">
      <alignment horizontal="right" vertical="center"/>
    </xf>
    <xf numFmtId="0" fontId="12" fillId="0" borderId="66" xfId="0" applyFont="1" applyFill="1" applyBorder="1" applyAlignment="1">
      <alignment horizontal="left" vertical="center"/>
    </xf>
    <xf numFmtId="22" fontId="16" fillId="0" borderId="68" xfId="0" applyNumberFormat="1" applyFont="1" applyFill="1" applyBorder="1" applyAlignment="1">
      <alignment horizontal="center" vertical="center"/>
    </xf>
    <xf numFmtId="0" fontId="17" fillId="0" borderId="64" xfId="0" applyFont="1" applyFill="1" applyBorder="1" applyAlignment="1">
      <alignment horizontal="center" vertical="center" wrapText="1" readingOrder="2"/>
    </xf>
    <xf numFmtId="0" fontId="17" fillId="0" borderId="58" xfId="0" applyFont="1" applyFill="1" applyBorder="1" applyAlignment="1">
      <alignment horizontal="center" vertical="center" wrapText="1" readingOrder="2"/>
    </xf>
    <xf numFmtId="0" fontId="11" fillId="0" borderId="69" xfId="0" applyFont="1" applyFill="1" applyBorder="1" applyAlignment="1">
      <alignment horizontal="center" vertical="center" wrapText="1" readingOrder="2"/>
    </xf>
    <xf numFmtId="0" fontId="14" fillId="0" borderId="0" xfId="0" applyFont="1" applyFill="1" applyAlignment="1">
      <alignment horizontal="center" vertical="center" wrapText="1" readingOrder="2"/>
    </xf>
    <xf numFmtId="0" fontId="17" fillId="0" borderId="68" xfId="0" applyFont="1" applyFill="1" applyBorder="1" applyAlignment="1">
      <alignment horizontal="center" vertical="center" wrapText="1" readingOrder="2"/>
    </xf>
    <xf numFmtId="0" fontId="17" fillId="0" borderId="66" xfId="0" applyFont="1" applyFill="1" applyBorder="1" applyAlignment="1">
      <alignment horizontal="center" vertical="center" wrapText="1" readingOrder="2"/>
    </xf>
    <xf numFmtId="0" fontId="17" fillId="0" borderId="70" xfId="0" applyFont="1" applyFill="1" applyBorder="1" applyAlignment="1">
      <alignment horizontal="center" vertical="center" wrapText="1" readingOrder="2"/>
    </xf>
    <xf numFmtId="0" fontId="18" fillId="0" borderId="0" xfId="0" applyFont="1" applyFill="1" applyAlignment="1">
      <alignment horizontal="center" vertical="center" wrapText="1" readingOrder="2"/>
    </xf>
    <xf numFmtId="0" fontId="14" fillId="0" borderId="72" xfId="0" applyFont="1" applyFill="1" applyBorder="1" applyAlignment="1">
      <alignment horizontal="center" vertical="center" wrapText="1" readingOrder="2"/>
    </xf>
    <xf numFmtId="0" fontId="19" fillId="0" borderId="73" xfId="0" applyFont="1" applyFill="1" applyBorder="1" applyAlignment="1">
      <alignment horizontal="center" vertical="center" wrapText="1" readingOrder="2"/>
    </xf>
    <xf numFmtId="9" fontId="20" fillId="0" borderId="69" xfId="0" applyNumberFormat="1" applyFont="1" applyFill="1" applyBorder="1" applyAlignment="1">
      <alignment horizontal="center" vertical="center" wrapText="1" readingOrder="2"/>
    </xf>
    <xf numFmtId="4" fontId="21" fillId="0" borderId="58" xfId="0" applyNumberFormat="1" applyFont="1" applyFill="1" applyBorder="1" applyAlignment="1">
      <alignment horizontal="center" vertical="center" wrapText="1" readingOrder="2"/>
    </xf>
    <xf numFmtId="4" fontId="21" fillId="0" borderId="74" xfId="0" applyNumberFormat="1" applyFont="1" applyFill="1" applyBorder="1" applyAlignment="1">
      <alignment horizontal="center" vertical="center" wrapText="1" readingOrder="2"/>
    </xf>
    <xf numFmtId="0" fontId="12" fillId="0" borderId="69" xfId="0" applyFont="1" applyFill="1" applyBorder="1" applyAlignment="1">
      <alignment horizontal="center" vertical="center" wrapText="1" readingOrder="2"/>
    </xf>
    <xf numFmtId="4" fontId="21" fillId="0" borderId="76" xfId="0" applyNumberFormat="1" applyFont="1" applyFill="1" applyBorder="1" applyAlignment="1">
      <alignment horizontal="center" vertical="center" wrapText="1" readingOrder="2"/>
    </xf>
    <xf numFmtId="0" fontId="14" fillId="0" borderId="78" xfId="0" applyFont="1" applyFill="1" applyBorder="1" applyAlignment="1">
      <alignment horizontal="center" vertical="center" wrapText="1" readingOrder="2"/>
    </xf>
    <xf numFmtId="9" fontId="20" fillId="0" borderId="79" xfId="0" applyNumberFormat="1" applyFont="1" applyFill="1" applyBorder="1" applyAlignment="1">
      <alignment horizontal="center" vertical="center" wrapText="1" readingOrder="2"/>
    </xf>
    <xf numFmtId="4" fontId="21" fillId="0" borderId="80" xfId="0" applyNumberFormat="1" applyFont="1" applyFill="1" applyBorder="1" applyAlignment="1">
      <alignment horizontal="center" vertical="center" wrapText="1" readingOrder="2"/>
    </xf>
    <xf numFmtId="0" fontId="12" fillId="0" borderId="79" xfId="0" applyFont="1" applyFill="1" applyBorder="1" applyAlignment="1">
      <alignment horizontal="center" vertical="center" wrapText="1" readingOrder="2"/>
    </xf>
    <xf numFmtId="0" fontId="10" fillId="2" borderId="82" xfId="0" applyFont="1" applyFill="1" applyBorder="1" applyAlignment="1">
      <alignment horizontal="center" vertical="center" wrapText="1" readingOrder="2"/>
    </xf>
    <xf numFmtId="0" fontId="12" fillId="2" borderId="83" xfId="0" applyFont="1" applyFill="1" applyBorder="1" applyAlignment="1">
      <alignment horizontal="center" vertical="center" wrapText="1" readingOrder="2"/>
    </xf>
    <xf numFmtId="9" fontId="22" fillId="2" borderId="84" xfId="0" applyNumberFormat="1" applyFont="1" applyFill="1" applyBorder="1" applyAlignment="1">
      <alignment horizontal="center" vertical="center" wrapText="1" readingOrder="2"/>
    </xf>
    <xf numFmtId="4" fontId="23" fillId="2" borderId="85" xfId="0" applyNumberFormat="1" applyFont="1" applyFill="1" applyBorder="1" applyAlignment="1">
      <alignment horizontal="center" vertical="center" wrapText="1" readingOrder="2"/>
    </xf>
    <xf numFmtId="4" fontId="23" fillId="2" borderId="86" xfId="0" applyNumberFormat="1" applyFont="1" applyFill="1" applyBorder="1" applyAlignment="1">
      <alignment horizontal="center" vertical="center" wrapText="1" readingOrder="2"/>
    </xf>
    <xf numFmtId="0" fontId="12" fillId="2" borderId="84" xfId="0" applyFont="1" applyFill="1" applyBorder="1" applyAlignment="1">
      <alignment horizontal="center" vertical="center" wrapText="1" readingOrder="2"/>
    </xf>
    <xf numFmtId="0" fontId="14" fillId="0" borderId="31" xfId="0" applyFont="1" applyFill="1" applyBorder="1" applyAlignment="1">
      <alignment horizontal="center" vertical="center" wrapText="1" readingOrder="2"/>
    </xf>
    <xf numFmtId="9" fontId="21" fillId="0" borderId="79" xfId="0" applyNumberFormat="1" applyFont="1" applyFill="1" applyBorder="1" applyAlignment="1">
      <alignment horizontal="center" vertical="center" wrapText="1" readingOrder="2"/>
    </xf>
    <xf numFmtId="4" fontId="21" fillId="0" borderId="0" xfId="0" applyNumberFormat="1" applyFont="1" applyFill="1" applyBorder="1" applyAlignment="1">
      <alignment horizontal="center" vertical="center" wrapText="1" readingOrder="2"/>
    </xf>
    <xf numFmtId="0" fontId="14" fillId="0" borderId="51" xfId="0" applyFont="1" applyFill="1" applyBorder="1" applyAlignment="1">
      <alignment horizontal="center" vertical="center" wrapText="1" readingOrder="2"/>
    </xf>
    <xf numFmtId="9" fontId="20" fillId="0" borderId="87" xfId="0" applyNumberFormat="1" applyFont="1" applyFill="1" applyBorder="1" applyAlignment="1">
      <alignment horizontal="center" vertical="center" wrapText="1" readingOrder="2"/>
    </xf>
    <xf numFmtId="4" fontId="21" fillId="0" borderId="59" xfId="0" applyNumberFormat="1" applyFont="1" applyFill="1" applyBorder="1" applyAlignment="1">
      <alignment horizontal="center" vertical="center" wrapText="1" readingOrder="2"/>
    </xf>
    <xf numFmtId="0" fontId="12" fillId="0" borderId="87" xfId="0" applyFont="1" applyFill="1" applyBorder="1" applyAlignment="1">
      <alignment horizontal="center" vertical="center" wrapText="1" readingOrder="2"/>
    </xf>
    <xf numFmtId="0" fontId="14" fillId="0" borderId="88" xfId="0" applyFont="1" applyFill="1" applyBorder="1" applyAlignment="1">
      <alignment horizontal="center" vertical="center" wrapText="1" readingOrder="2"/>
    </xf>
    <xf numFmtId="4" fontId="21" fillId="0" borderId="89" xfId="0" applyNumberFormat="1" applyFont="1" applyFill="1" applyBorder="1" applyAlignment="1">
      <alignment horizontal="center" vertical="center" wrapText="1" readingOrder="2"/>
    </xf>
    <xf numFmtId="4" fontId="21" fillId="0" borderId="72" xfId="0" applyNumberFormat="1" applyFont="1" applyFill="1" applyBorder="1" applyAlignment="1">
      <alignment horizontal="center" vertical="center" wrapText="1" readingOrder="2"/>
    </xf>
    <xf numFmtId="0" fontId="12" fillId="0" borderId="90" xfId="0" applyFont="1" applyFill="1" applyBorder="1" applyAlignment="1">
      <alignment horizontal="center" vertical="center" wrapText="1" readingOrder="2"/>
    </xf>
    <xf numFmtId="1" fontId="19" fillId="0" borderId="93" xfId="0" applyNumberFormat="1" applyFont="1" applyFill="1" applyBorder="1" applyAlignment="1">
      <alignment horizontal="center" vertical="center" wrapText="1" readingOrder="2"/>
    </xf>
    <xf numFmtId="3" fontId="23" fillId="0" borderId="90" xfId="0" applyNumberFormat="1" applyFont="1" applyFill="1" applyBorder="1" applyAlignment="1">
      <alignment horizontal="center" vertical="center" wrapText="1" readingOrder="2"/>
    </xf>
    <xf numFmtId="4" fontId="23" fillId="0" borderId="58" xfId="0" applyNumberFormat="1" applyFont="1" applyFill="1" applyBorder="1" applyAlignment="1">
      <alignment horizontal="center" vertical="center" wrapText="1" readingOrder="2"/>
    </xf>
    <xf numFmtId="4" fontId="23" fillId="0" borderId="72" xfId="0" applyNumberFormat="1" applyFont="1" applyFill="1" applyBorder="1" applyAlignment="1">
      <alignment horizontal="center" vertical="center" wrapText="1" readingOrder="2"/>
    </xf>
    <xf numFmtId="4" fontId="23" fillId="0" borderId="89" xfId="0" applyNumberFormat="1" applyFont="1" applyFill="1" applyBorder="1" applyAlignment="1">
      <alignment horizontal="center" vertical="center" wrapText="1" readingOrder="2"/>
    </xf>
    <xf numFmtId="0" fontId="10" fillId="2" borderId="86" xfId="0" applyFont="1" applyFill="1" applyBorder="1" applyAlignment="1">
      <alignment horizontal="center" vertical="center" wrapText="1" readingOrder="2"/>
    </xf>
    <xf numFmtId="3" fontId="22" fillId="2" borderId="84" xfId="0" applyNumberFormat="1" applyFont="1" applyFill="1" applyBorder="1" applyAlignment="1">
      <alignment horizontal="center" vertical="center" wrapText="1" readingOrder="2"/>
    </xf>
    <xf numFmtId="3" fontId="22" fillId="2" borderId="85" xfId="0" applyNumberFormat="1" applyFont="1" applyFill="1" applyBorder="1" applyAlignment="1">
      <alignment horizontal="center" vertical="center" wrapText="1" readingOrder="2"/>
    </xf>
    <xf numFmtId="4" fontId="23" fillId="2" borderId="95" xfId="0" applyNumberFormat="1" applyFont="1" applyFill="1" applyBorder="1" applyAlignment="1">
      <alignment horizontal="center" vertical="center" wrapText="1" readingOrder="2"/>
    </xf>
    <xf numFmtId="0" fontId="14" fillId="0" borderId="0" xfId="0" applyFont="1" applyFill="1" applyAlignment="1">
      <alignment horizontal="center" readingOrder="2"/>
    </xf>
    <xf numFmtId="0" fontId="11" fillId="0" borderId="64" xfId="0" applyFont="1" applyFill="1" applyBorder="1" applyAlignment="1">
      <alignment vertical="center"/>
    </xf>
    <xf numFmtId="0" fontId="12" fillId="0" borderId="62" xfId="0" applyFont="1" applyFill="1" applyBorder="1" applyAlignment="1">
      <alignment vertical="center"/>
    </xf>
    <xf numFmtId="0" fontId="11" fillId="0" borderId="68" xfId="0" applyFont="1" applyFill="1" applyBorder="1" applyAlignment="1">
      <alignment vertical="center"/>
    </xf>
    <xf numFmtId="0" fontId="12" fillId="0" borderId="65" xfId="0" applyFont="1" applyFill="1" applyBorder="1" applyAlignment="1">
      <alignment vertical="center"/>
    </xf>
    <xf numFmtId="0" fontId="17" fillId="0" borderId="96" xfId="0" applyFont="1" applyFill="1" applyBorder="1" applyAlignment="1">
      <alignment horizontal="centerContinuous" vertical="center"/>
    </xf>
    <xf numFmtId="0" fontId="17" fillId="0" borderId="0" xfId="0" applyFont="1" applyFill="1" applyAlignment="1">
      <alignment horizontal="centerContinuous" vertical="center"/>
    </xf>
    <xf numFmtId="0" fontId="17" fillId="0" borderId="97" xfId="0" applyFont="1" applyFill="1" applyBorder="1" applyAlignment="1">
      <alignment horizontal="centerContinuous" vertical="center"/>
    </xf>
    <xf numFmtId="9" fontId="11" fillId="0" borderId="64" xfId="0" applyNumberFormat="1" applyFont="1" applyFill="1" applyBorder="1" applyAlignment="1">
      <alignment horizontal="centerContinuous" vertical="center"/>
    </xf>
    <xf numFmtId="0" fontId="17" fillId="0" borderId="0" xfId="0" applyFont="1" applyFill="1"/>
    <xf numFmtId="0" fontId="17" fillId="0" borderId="0" xfId="0" applyFont="1" applyFill="1" applyAlignment="1">
      <alignment horizontal="center" vertical="center"/>
    </xf>
    <xf numFmtId="0" fontId="17" fillId="0" borderId="67" xfId="0" applyFont="1" applyFill="1" applyBorder="1" applyAlignment="1">
      <alignment horizontal="center" vertical="center"/>
    </xf>
    <xf numFmtId="9" fontId="22" fillId="0" borderId="66" xfId="0" applyNumberFormat="1" applyFont="1" applyFill="1" applyBorder="1" applyAlignment="1">
      <alignment horizontal="center" vertical="center"/>
    </xf>
    <xf numFmtId="9" fontId="22" fillId="0" borderId="102" xfId="0" applyNumberFormat="1" applyFont="1" applyFill="1" applyBorder="1" applyAlignment="1">
      <alignment horizontal="center" vertical="center"/>
    </xf>
    <xf numFmtId="9" fontId="22" fillId="0" borderId="103" xfId="0" applyNumberFormat="1" applyFont="1" applyFill="1" applyBorder="1" applyAlignment="1">
      <alignment horizontal="center" vertical="center"/>
    </xf>
    <xf numFmtId="9" fontId="22" fillId="0" borderId="92" xfId="0" applyNumberFormat="1" applyFont="1" applyFill="1" applyBorder="1" applyAlignment="1">
      <alignment horizontal="center" vertical="center"/>
    </xf>
    <xf numFmtId="0" fontId="25" fillId="0" borderId="66" xfId="0" applyFont="1" applyFill="1" applyBorder="1" applyAlignment="1">
      <alignment horizontal="center" vertical="center"/>
    </xf>
    <xf numFmtId="0" fontId="14" fillId="0" borderId="0" xfId="0" applyFont="1" applyFill="1" applyAlignment="1">
      <alignment horizontal="center" vertical="center"/>
    </xf>
    <xf numFmtId="2" fontId="14" fillId="0" borderId="101" xfId="0" applyNumberFormat="1" applyFont="1" applyFill="1" applyBorder="1" applyAlignment="1">
      <alignment horizontal="center" vertical="center" wrapText="1"/>
    </xf>
    <xf numFmtId="2" fontId="27" fillId="0" borderId="0" xfId="0" applyNumberFormat="1" applyFont="1" applyFill="1" applyAlignment="1">
      <alignment horizontal="center" vertical="center" wrapText="1"/>
    </xf>
    <xf numFmtId="2" fontId="27" fillId="0" borderId="21" xfId="0" applyNumberFormat="1" applyFont="1" applyFill="1" applyBorder="1" applyAlignment="1">
      <alignment horizontal="center" vertical="center" wrapText="1"/>
    </xf>
    <xf numFmtId="2" fontId="27" fillId="0" borderId="31" xfId="0" applyNumberFormat="1" applyFont="1" applyFill="1" applyBorder="1" applyAlignment="1">
      <alignment horizontal="center" vertical="center" wrapText="1"/>
    </xf>
    <xf numFmtId="0" fontId="14" fillId="0" borderId="0" xfId="0" applyFont="1" applyFill="1" applyAlignment="1">
      <alignment horizontal="center" vertical="center" wrapText="1"/>
    </xf>
    <xf numFmtId="0" fontId="14" fillId="0" borderId="73" xfId="0" applyFont="1" applyFill="1" applyBorder="1" applyAlignment="1">
      <alignment horizontal="center" vertical="center" wrapText="1"/>
    </xf>
    <xf numFmtId="2" fontId="27" fillId="0" borderId="58" xfId="0" applyNumberFormat="1" applyFont="1" applyFill="1" applyBorder="1" applyAlignment="1">
      <alignment horizontal="center" vertical="center" wrapText="1"/>
    </xf>
    <xf numFmtId="2" fontId="27" fillId="0" borderId="55" xfId="0" applyNumberFormat="1" applyFont="1" applyFill="1" applyBorder="1" applyAlignment="1">
      <alignment horizontal="center" vertical="center" wrapText="1"/>
    </xf>
    <xf numFmtId="2" fontId="27" fillId="0" borderId="57" xfId="0" applyNumberFormat="1" applyFont="1" applyFill="1" applyBorder="1" applyAlignment="1">
      <alignment horizontal="center" vertical="center" wrapText="1"/>
    </xf>
    <xf numFmtId="0" fontId="14" fillId="0" borderId="101" xfId="0" applyFont="1" applyFill="1" applyBorder="1" applyAlignment="1">
      <alignment horizontal="center" vertical="center" wrapText="1"/>
    </xf>
    <xf numFmtId="0" fontId="27" fillId="0" borderId="98" xfId="0" applyFont="1" applyFill="1" applyBorder="1"/>
    <xf numFmtId="0" fontId="14" fillId="0" borderId="99" xfId="0" applyFont="1" applyFill="1" applyBorder="1"/>
    <xf numFmtId="0" fontId="14" fillId="0" borderId="104" xfId="0" applyFont="1" applyFill="1" applyBorder="1"/>
    <xf numFmtId="0" fontId="27" fillId="0" borderId="99" xfId="0" applyFont="1" applyFill="1" applyBorder="1" applyAlignment="1">
      <alignment horizontal="center"/>
    </xf>
    <xf numFmtId="0" fontId="27" fillId="0" borderId="109" xfId="0" applyFont="1" applyFill="1" applyBorder="1" applyAlignment="1">
      <alignment horizontal="center"/>
    </xf>
    <xf numFmtId="0" fontId="27" fillId="0" borderId="110" xfId="0" applyFont="1" applyFill="1" applyBorder="1" applyAlignment="1">
      <alignment horizontal="center"/>
    </xf>
    <xf numFmtId="3" fontId="27" fillId="0" borderId="111" xfId="0" applyNumberFormat="1" applyFont="1" applyFill="1" applyBorder="1" applyAlignment="1">
      <alignment horizontal="center"/>
    </xf>
    <xf numFmtId="0" fontId="27" fillId="0" borderId="104" xfId="0" applyFont="1" applyFill="1" applyBorder="1"/>
    <xf numFmtId="0" fontId="14" fillId="0" borderId="0" xfId="0" applyFont="1" applyFill="1"/>
    <xf numFmtId="0" fontId="14" fillId="0" borderId="61" xfId="0" applyFont="1" applyFill="1" applyBorder="1"/>
    <xf numFmtId="0" fontId="14" fillId="0" borderId="62" xfId="0" applyFont="1" applyFill="1" applyBorder="1"/>
    <xf numFmtId="0" fontId="14" fillId="0" borderId="64" xfId="0" applyFont="1" applyFill="1" applyBorder="1"/>
    <xf numFmtId="0" fontId="14" fillId="0" borderId="96" xfId="0" applyFont="1" applyFill="1" applyBorder="1"/>
    <xf numFmtId="0" fontId="14" fillId="0" borderId="0" xfId="0" applyFont="1" applyFill="1" applyBorder="1"/>
    <xf numFmtId="0" fontId="14" fillId="0" borderId="79" xfId="0" applyFont="1" applyFill="1" applyBorder="1"/>
    <xf numFmtId="0" fontId="10" fillId="0" borderId="0" xfId="0" applyFont="1" applyFill="1" applyBorder="1" applyAlignment="1">
      <alignment horizontal="right" vertical="center"/>
    </xf>
    <xf numFmtId="9" fontId="10" fillId="0" borderId="0" xfId="0" applyNumberFormat="1" applyFont="1" applyFill="1" applyBorder="1" applyAlignment="1">
      <alignment horizontal="center" vertical="center"/>
    </xf>
    <xf numFmtId="0" fontId="10" fillId="0" borderId="0" xfId="0" applyFont="1" applyFill="1" applyBorder="1" applyAlignment="1">
      <alignment horizontal="center" vertical="center"/>
    </xf>
    <xf numFmtId="0" fontId="10" fillId="0" borderId="0" xfId="0" applyFont="1" applyFill="1" applyBorder="1" applyAlignment="1">
      <alignment horizontal="right" vertical="center" wrapText="1"/>
    </xf>
    <xf numFmtId="9" fontId="15" fillId="0" borderId="0" xfId="0" applyNumberFormat="1" applyFont="1" applyFill="1" applyBorder="1" applyAlignment="1">
      <alignment horizontal="center"/>
    </xf>
    <xf numFmtId="0" fontId="8" fillId="0" borderId="0" xfId="0" applyFont="1" applyFill="1" applyBorder="1"/>
    <xf numFmtId="0" fontId="17" fillId="0" borderId="0" xfId="0" applyFont="1" applyFill="1" applyBorder="1"/>
    <xf numFmtId="0" fontId="14" fillId="0" borderId="65" xfId="0" applyFont="1" applyFill="1" applyBorder="1"/>
    <xf numFmtId="0" fontId="14" fillId="0" borderId="66" xfId="0" applyFont="1" applyFill="1" applyBorder="1"/>
    <xf numFmtId="0" fontId="14" fillId="0" borderId="68" xfId="0" applyFont="1" applyFill="1" applyBorder="1"/>
    <xf numFmtId="0" fontId="5" fillId="0" borderId="10" xfId="0" applyFont="1" applyBorder="1" applyAlignment="1">
      <alignment horizontal="center" vertical="center" wrapText="1" readingOrder="2"/>
    </xf>
    <xf numFmtId="0" fontId="5" fillId="0" borderId="11" xfId="0" applyFont="1" applyBorder="1" applyAlignment="1">
      <alignment horizontal="center" vertical="center" wrapText="1"/>
    </xf>
    <xf numFmtId="0" fontId="5" fillId="0" borderId="18" xfId="0" applyFont="1" applyBorder="1" applyAlignment="1">
      <alignment horizontal="center" vertical="center" wrapText="1" readingOrder="2"/>
    </xf>
    <xf numFmtId="0" fontId="5" fillId="0" borderId="19" xfId="0" applyFont="1" applyBorder="1" applyAlignment="1">
      <alignment horizontal="center" vertical="center" wrapText="1"/>
    </xf>
    <xf numFmtId="0" fontId="5" fillId="0" borderId="19" xfId="0" quotePrefix="1" applyFont="1" applyBorder="1" applyAlignment="1">
      <alignment horizontal="center" vertical="center" wrapText="1"/>
    </xf>
    <xf numFmtId="0" fontId="5" fillId="0" borderId="25" xfId="0" applyFont="1" applyBorder="1" applyAlignment="1">
      <alignment horizontal="center" vertical="center" wrapText="1" readingOrder="2"/>
    </xf>
    <xf numFmtId="0" fontId="5" fillId="0" borderId="26" xfId="0" applyFont="1" applyBorder="1" applyAlignment="1">
      <alignment horizontal="center" vertical="center" wrapText="1"/>
    </xf>
    <xf numFmtId="0" fontId="0" fillId="0" borderId="0" xfId="0"/>
    <xf numFmtId="0" fontId="14" fillId="0" borderId="0" xfId="0" applyFont="1" applyFill="1" applyAlignment="1">
      <alignment horizontal="center" vertical="center" wrapText="1" readingOrder="2"/>
    </xf>
    <xf numFmtId="0" fontId="19" fillId="0" borderId="73" xfId="0" applyFont="1" applyFill="1" applyBorder="1" applyAlignment="1">
      <alignment horizontal="center" vertical="center" wrapText="1" readingOrder="2"/>
    </xf>
    <xf numFmtId="9" fontId="20" fillId="0" borderId="69" xfId="0" applyNumberFormat="1" applyFont="1" applyFill="1" applyBorder="1" applyAlignment="1">
      <alignment horizontal="center" vertical="center" wrapText="1" readingOrder="2"/>
    </xf>
    <xf numFmtId="4" fontId="21" fillId="0" borderId="58" xfId="0" applyNumberFormat="1" applyFont="1" applyFill="1" applyBorder="1" applyAlignment="1">
      <alignment horizontal="center" vertical="center" wrapText="1" readingOrder="2"/>
    </xf>
    <xf numFmtId="4" fontId="21" fillId="0" borderId="74" xfId="0" applyNumberFormat="1" applyFont="1" applyFill="1" applyBorder="1" applyAlignment="1">
      <alignment horizontal="center" vertical="center" wrapText="1" readingOrder="2"/>
    </xf>
    <xf numFmtId="0" fontId="14" fillId="0" borderId="88" xfId="0" applyFont="1" applyFill="1" applyBorder="1" applyAlignment="1">
      <alignment horizontal="center" vertical="center" wrapText="1" readingOrder="2"/>
    </xf>
    <xf numFmtId="4" fontId="21" fillId="0" borderId="89" xfId="0" applyNumberFormat="1" applyFont="1" applyFill="1" applyBorder="1" applyAlignment="1">
      <alignment horizontal="center" vertical="center" wrapText="1" readingOrder="2"/>
    </xf>
    <xf numFmtId="4" fontId="21" fillId="0" borderId="72" xfId="0" applyNumberFormat="1" applyFont="1" applyFill="1" applyBorder="1" applyAlignment="1">
      <alignment horizontal="center" vertical="center" wrapText="1" readingOrder="2"/>
    </xf>
    <xf numFmtId="0" fontId="12" fillId="0" borderId="90" xfId="0" applyFont="1" applyFill="1" applyBorder="1" applyAlignment="1">
      <alignment horizontal="center" vertical="center" wrapText="1" readingOrder="2"/>
    </xf>
    <xf numFmtId="0" fontId="5" fillId="0" borderId="10" xfId="0" applyFont="1" applyBorder="1" applyAlignment="1">
      <alignment horizontal="center" vertical="center" wrapText="1" readingOrder="2"/>
    </xf>
    <xf numFmtId="0" fontId="5" fillId="0" borderId="11" xfId="0" applyFont="1" applyBorder="1" applyAlignment="1">
      <alignment horizontal="center" vertical="center" wrapText="1"/>
    </xf>
    <xf numFmtId="0" fontId="5" fillId="0" borderId="18" xfId="0" applyFont="1" applyBorder="1" applyAlignment="1">
      <alignment horizontal="center" vertical="center" wrapText="1" readingOrder="2"/>
    </xf>
    <xf numFmtId="0" fontId="5" fillId="0" borderId="25" xfId="0" applyFont="1" applyBorder="1" applyAlignment="1">
      <alignment horizontal="center" vertical="center" wrapText="1" readingOrder="2"/>
    </xf>
    <xf numFmtId="17" fontId="5" fillId="0" borderId="18" xfId="0" applyNumberFormat="1" applyFont="1" applyBorder="1" applyAlignment="1">
      <alignment horizontal="center" vertical="center" wrapText="1" readingOrder="2"/>
    </xf>
    <xf numFmtId="0" fontId="5" fillId="0" borderId="10" xfId="0" applyFont="1" applyFill="1" applyBorder="1" applyAlignment="1">
      <alignment horizontal="center" vertical="center" wrapText="1" readingOrder="2"/>
    </xf>
    <xf numFmtId="0" fontId="5" fillId="0" borderId="25" xfId="0" applyFont="1" applyFill="1" applyBorder="1" applyAlignment="1">
      <alignment horizontal="center" vertical="center" wrapText="1" readingOrder="2"/>
    </xf>
    <xf numFmtId="0" fontId="5" fillId="0" borderId="49" xfId="0" applyFont="1" applyBorder="1" applyAlignment="1">
      <alignment horizontal="center" vertical="center" wrapText="1" readingOrder="2"/>
    </xf>
    <xf numFmtId="0" fontId="5" fillId="0" borderId="27" xfId="0" applyFont="1" applyBorder="1" applyAlignment="1">
      <alignment horizontal="center" vertical="center" wrapText="1" readingOrder="2"/>
    </xf>
    <xf numFmtId="0" fontId="5" fillId="0" borderId="50" xfId="0" applyFont="1" applyFill="1" applyBorder="1" applyAlignment="1">
      <alignment horizontal="center" vertical="center" wrapText="1"/>
    </xf>
    <xf numFmtId="0" fontId="5" fillId="0" borderId="52" xfId="0" applyFont="1" applyFill="1" applyBorder="1" applyAlignment="1">
      <alignment horizontal="center" vertical="center" wrapText="1"/>
    </xf>
    <xf numFmtId="0" fontId="12" fillId="0" borderId="69" xfId="0" applyFont="1" applyFill="1" applyBorder="1" applyAlignment="1">
      <alignment horizontal="center" vertical="center" wrapText="1" readingOrder="2"/>
    </xf>
    <xf numFmtId="0" fontId="14" fillId="0" borderId="72" xfId="0" applyFont="1" applyFill="1" applyBorder="1" applyAlignment="1">
      <alignment horizontal="center" vertical="center" wrapText="1" readingOrder="2"/>
    </xf>
    <xf numFmtId="0" fontId="14" fillId="0" borderId="74" xfId="0" applyFont="1" applyFill="1" applyBorder="1" applyAlignment="1">
      <alignment horizontal="center" vertical="center" wrapText="1" readingOrder="2"/>
    </xf>
    <xf numFmtId="4" fontId="21" fillId="0" borderId="118" xfId="0" applyNumberFormat="1" applyFont="1" applyFill="1" applyBorder="1" applyAlignment="1">
      <alignment horizontal="center" vertical="center" wrapText="1" readingOrder="2"/>
    </xf>
    <xf numFmtId="0" fontId="19" fillId="0" borderId="93" xfId="0" applyFont="1" applyFill="1" applyBorder="1" applyAlignment="1">
      <alignment horizontal="center" vertical="center" wrapText="1" readingOrder="2"/>
    </xf>
    <xf numFmtId="9" fontId="20" fillId="0" borderId="90" xfId="0" applyNumberFormat="1" applyFont="1" applyFill="1" applyBorder="1" applyAlignment="1">
      <alignment horizontal="center" vertical="center" wrapText="1" readingOrder="2"/>
    </xf>
    <xf numFmtId="0" fontId="0" fillId="0" borderId="0" xfId="0"/>
    <xf numFmtId="0" fontId="31" fillId="0" borderId="112" xfId="0" applyFont="1" applyBorder="1" applyAlignment="1">
      <alignment horizontal="center" vertical="center" wrapText="1" readingOrder="2"/>
    </xf>
    <xf numFmtId="0" fontId="7" fillId="0" borderId="2" xfId="0" applyFont="1" applyBorder="1" applyAlignment="1">
      <alignment horizontal="center"/>
    </xf>
    <xf numFmtId="2" fontId="32" fillId="3" borderId="114" xfId="0" applyNumberFormat="1" applyFont="1" applyFill="1" applyBorder="1" applyAlignment="1">
      <alignment vertical="center" wrapText="1" readingOrder="2"/>
    </xf>
    <xf numFmtId="2" fontId="32" fillId="3" borderId="112" xfId="0" applyNumberFormat="1" applyFont="1" applyFill="1" applyBorder="1" applyAlignment="1">
      <alignment vertical="center" wrapText="1" readingOrder="2"/>
    </xf>
    <xf numFmtId="2" fontId="32" fillId="3" borderId="113" xfId="0" applyNumberFormat="1" applyFont="1" applyFill="1" applyBorder="1" applyAlignment="1">
      <alignment vertical="center" wrapText="1" readingOrder="2"/>
    </xf>
    <xf numFmtId="0" fontId="14" fillId="0" borderId="114" xfId="0" applyFont="1" applyBorder="1" applyAlignment="1">
      <alignment horizontal="center" vertical="center" wrapText="1" readingOrder="2"/>
    </xf>
    <xf numFmtId="0" fontId="14" fillId="0" borderId="112" xfId="0" applyFont="1" applyBorder="1" applyAlignment="1">
      <alignment horizontal="center" vertical="center" wrapText="1" readingOrder="2"/>
    </xf>
    <xf numFmtId="0" fontId="14" fillId="0" borderId="113" xfId="0" applyFont="1" applyBorder="1" applyAlignment="1">
      <alignment horizontal="center" vertical="center" wrapText="1" readingOrder="2"/>
    </xf>
    <xf numFmtId="0" fontId="30" fillId="0" borderId="114" xfId="0" applyFont="1" applyFill="1" applyBorder="1" applyAlignment="1">
      <alignment horizontal="center" vertical="center" wrapText="1" readingOrder="2"/>
    </xf>
    <xf numFmtId="0" fontId="30" fillId="0" borderId="112" xfId="0" applyFont="1" applyFill="1" applyBorder="1" applyAlignment="1">
      <alignment horizontal="center" vertical="center" wrapText="1" readingOrder="2"/>
    </xf>
    <xf numFmtId="0" fontId="30" fillId="0" borderId="113" xfId="0" applyFont="1" applyFill="1" applyBorder="1" applyAlignment="1">
      <alignment horizontal="center" vertical="center" wrapText="1" readingOrder="2"/>
    </xf>
    <xf numFmtId="0" fontId="0" fillId="0" borderId="2" xfId="0" applyBorder="1" applyAlignment="1">
      <alignment horizontal="center"/>
    </xf>
    <xf numFmtId="9" fontId="30" fillId="0" borderId="114" xfId="1" applyFont="1" applyFill="1" applyBorder="1" applyAlignment="1">
      <alignment horizontal="center" vertical="center" wrapText="1" readingOrder="2"/>
    </xf>
    <xf numFmtId="9" fontId="30" fillId="0" borderId="112" xfId="1" applyFont="1" applyFill="1" applyBorder="1" applyAlignment="1">
      <alignment horizontal="center" vertical="center" wrapText="1" readingOrder="2"/>
    </xf>
    <xf numFmtId="9" fontId="30" fillId="0" borderId="113" xfId="1" applyFont="1" applyFill="1" applyBorder="1" applyAlignment="1">
      <alignment horizontal="center" vertical="center" wrapText="1" readingOrder="2"/>
    </xf>
    <xf numFmtId="3" fontId="5" fillId="0" borderId="21" xfId="0" applyNumberFormat="1" applyFont="1" applyBorder="1" applyAlignment="1">
      <alignment horizontal="center" vertical="center" wrapText="1" readingOrder="2"/>
    </xf>
    <xf numFmtId="4" fontId="5" fillId="0" borderId="21" xfId="0" applyNumberFormat="1" applyFont="1" applyBorder="1" applyAlignment="1">
      <alignment horizontal="center" vertical="center" wrapText="1" readingOrder="2"/>
    </xf>
    <xf numFmtId="0" fontId="7" fillId="0" borderId="3" xfId="0" applyFont="1" applyBorder="1" applyAlignment="1">
      <alignment horizontal="left" vertical="center"/>
    </xf>
    <xf numFmtId="0" fontId="7" fillId="0" borderId="115" xfId="0" applyFont="1" applyBorder="1" applyAlignment="1">
      <alignment horizontal="left" vertical="center"/>
    </xf>
    <xf numFmtId="0" fontId="7" fillId="0" borderId="4" xfId="0" applyFont="1" applyBorder="1" applyAlignment="1">
      <alignment horizontal="left" vertical="center"/>
    </xf>
    <xf numFmtId="0" fontId="2" fillId="0" borderId="0" xfId="0" applyFont="1" applyAlignment="1">
      <alignment horizontal="right"/>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9" fontId="5" fillId="0" borderId="16" xfId="1" applyFont="1" applyBorder="1" applyAlignment="1">
      <alignment horizontal="center" vertical="center" wrapText="1"/>
    </xf>
    <xf numFmtId="9" fontId="5" fillId="0" borderId="20" xfId="1" applyFont="1" applyBorder="1" applyAlignment="1">
      <alignment horizontal="center" vertical="center" wrapText="1"/>
    </xf>
    <xf numFmtId="9" fontId="5" fillId="0" borderId="27" xfId="1" applyFont="1" applyBorder="1" applyAlignment="1">
      <alignment horizontal="center" vertical="center" wrapText="1"/>
    </xf>
    <xf numFmtId="0" fontId="5" fillId="0" borderId="9" xfId="0" applyFont="1" applyBorder="1" applyAlignment="1">
      <alignment horizontal="center" vertical="center" wrapText="1" readingOrder="2"/>
    </xf>
    <xf numFmtId="0" fontId="5" fillId="0" borderId="15" xfId="0" applyFont="1" applyBorder="1" applyAlignment="1">
      <alignment horizontal="center" vertical="center" wrapText="1" readingOrder="2"/>
    </xf>
    <xf numFmtId="0" fontId="5" fillId="0" borderId="24" xfId="0" applyFont="1" applyBorder="1" applyAlignment="1">
      <alignment horizontal="center" vertical="center" wrapText="1" readingOrder="2"/>
    </xf>
    <xf numFmtId="3" fontId="5" fillId="0" borderId="13" xfId="0" applyNumberFormat="1" applyFont="1" applyBorder="1" applyAlignment="1">
      <alignment horizontal="center" vertical="center" wrapText="1" readingOrder="2"/>
    </xf>
    <xf numFmtId="3" fontId="5" fillId="0" borderId="21" xfId="0" applyNumberFormat="1" applyFont="1" applyBorder="1" applyAlignment="1">
      <alignment horizontal="center" vertical="center" wrapText="1" readingOrder="2"/>
    </xf>
    <xf numFmtId="4" fontId="5" fillId="0" borderId="30" xfId="0" applyNumberFormat="1" applyFont="1" applyBorder="1" applyAlignment="1">
      <alignment horizontal="center" vertical="center" wrapText="1" readingOrder="2"/>
    </xf>
    <xf numFmtId="4" fontId="5" fillId="0" borderId="31" xfId="0" applyNumberFormat="1" applyFont="1" applyBorder="1" applyAlignment="1">
      <alignment horizontal="center" vertical="center" wrapText="1" readingOrder="2"/>
    </xf>
    <xf numFmtId="3" fontId="5" fillId="0" borderId="12" xfId="0" applyNumberFormat="1" applyFont="1" applyBorder="1" applyAlignment="1">
      <alignment horizontal="center" vertical="center" wrapText="1" readingOrder="2"/>
    </xf>
    <xf numFmtId="3" fontId="5" fillId="0" borderId="117" xfId="0" applyNumberFormat="1" applyFont="1" applyBorder="1" applyAlignment="1">
      <alignment horizontal="center" vertical="center" wrapText="1" readingOrder="2"/>
    </xf>
    <xf numFmtId="3" fontId="5" fillId="0" borderId="14" xfId="0" applyNumberFormat="1" applyFont="1" applyBorder="1" applyAlignment="1">
      <alignment horizontal="center" vertical="center" wrapText="1" readingOrder="2"/>
    </xf>
    <xf numFmtId="3" fontId="5" fillId="0" borderId="22" xfId="0" applyNumberFormat="1" applyFont="1" applyBorder="1" applyAlignment="1">
      <alignment horizontal="center" vertical="center" wrapText="1" readingOrder="2"/>
    </xf>
    <xf numFmtId="3" fontId="5" fillId="0" borderId="28" xfId="0" applyNumberFormat="1" applyFont="1" applyBorder="1" applyAlignment="1">
      <alignment horizontal="center" vertical="center" wrapText="1" readingOrder="2"/>
    </xf>
    <xf numFmtId="4" fontId="5" fillId="0" borderId="32" xfId="0" applyNumberFormat="1" applyFont="1" applyBorder="1" applyAlignment="1">
      <alignment horizontal="center" vertical="center" wrapText="1" readingOrder="2"/>
    </xf>
    <xf numFmtId="3" fontId="5" fillId="0" borderId="116" xfId="0" applyNumberFormat="1" applyFont="1" applyBorder="1" applyAlignment="1">
      <alignment horizontal="center" vertical="center" wrapText="1" readingOrder="2"/>
    </xf>
    <xf numFmtId="3" fontId="5" fillId="0" borderId="29" xfId="0" applyNumberFormat="1" applyFont="1" applyBorder="1" applyAlignment="1">
      <alignment horizontal="center" vertical="center" wrapText="1" readingOrder="2"/>
    </xf>
    <xf numFmtId="9" fontId="5" fillId="0" borderId="16" xfId="1" applyFont="1" applyBorder="1" applyAlignment="1">
      <alignment horizontal="center" vertical="center" wrapText="1" readingOrder="2"/>
    </xf>
    <xf numFmtId="9" fontId="5" fillId="0" borderId="20" xfId="1" applyFont="1" applyBorder="1" applyAlignment="1">
      <alignment horizontal="center" vertical="center" wrapText="1" readingOrder="2"/>
    </xf>
    <xf numFmtId="9" fontId="5" fillId="0" borderId="27" xfId="1" applyFont="1" applyBorder="1" applyAlignment="1">
      <alignment horizontal="center" vertical="center" wrapText="1" readingOrder="2"/>
    </xf>
    <xf numFmtId="3" fontId="5" fillId="0" borderId="13" xfId="0" applyNumberFormat="1" applyFont="1" applyBorder="1" applyAlignment="1">
      <alignment horizontal="center" vertical="center" readingOrder="2"/>
    </xf>
    <xf numFmtId="3" fontId="5" fillId="0" borderId="21" xfId="0" applyNumberFormat="1" applyFont="1" applyBorder="1" applyAlignment="1">
      <alignment horizontal="center" vertical="center" readingOrder="2"/>
    </xf>
    <xf numFmtId="3" fontId="5" fillId="0" borderId="28" xfId="0" applyNumberFormat="1" applyFont="1" applyBorder="1" applyAlignment="1">
      <alignment horizontal="center" vertical="center" readingOrder="2"/>
    </xf>
    <xf numFmtId="4" fontId="5" fillId="0" borderId="13" xfId="0" applyNumberFormat="1" applyFont="1" applyBorder="1" applyAlignment="1">
      <alignment horizontal="center" vertical="center" wrapText="1" readingOrder="2"/>
    </xf>
    <xf numFmtId="4" fontId="5" fillId="0" borderId="21" xfId="0" applyNumberFormat="1" applyFont="1" applyBorder="1" applyAlignment="1">
      <alignment horizontal="center" vertical="center" wrapText="1" readingOrder="2"/>
    </xf>
    <xf numFmtId="4" fontId="5" fillId="0" borderId="28" xfId="0" applyNumberFormat="1" applyFont="1" applyBorder="1" applyAlignment="1">
      <alignment horizontal="center" vertical="center" wrapText="1" readingOrder="2"/>
    </xf>
    <xf numFmtId="4" fontId="6" fillId="0" borderId="13" xfId="0" applyNumberFormat="1" applyFont="1" applyBorder="1" applyAlignment="1">
      <alignment horizontal="center" vertical="center" readingOrder="2"/>
    </xf>
    <xf numFmtId="4" fontId="6" fillId="0" borderId="21" xfId="0" applyNumberFormat="1" applyFont="1" applyBorder="1" applyAlignment="1">
      <alignment horizontal="center" vertical="center" readingOrder="2"/>
    </xf>
    <xf numFmtId="4" fontId="6" fillId="0" borderId="28" xfId="0" applyNumberFormat="1" applyFont="1" applyBorder="1" applyAlignment="1">
      <alignment horizontal="center" vertical="center" readingOrder="2"/>
    </xf>
    <xf numFmtId="3" fontId="5" fillId="0" borderId="36" xfId="0" applyNumberFormat="1" applyFont="1" applyBorder="1" applyAlignment="1">
      <alignment horizontal="center" vertical="center" wrapText="1" readingOrder="2"/>
    </xf>
    <xf numFmtId="3" fontId="5" fillId="0" borderId="38" xfId="0" applyNumberFormat="1" applyFont="1" applyBorder="1" applyAlignment="1">
      <alignment horizontal="center" vertical="center" wrapText="1" readingOrder="2"/>
    </xf>
    <xf numFmtId="3" fontId="5" fillId="0" borderId="40" xfId="0" applyNumberFormat="1" applyFont="1" applyBorder="1" applyAlignment="1">
      <alignment horizontal="center" vertical="center" wrapText="1" readingOrder="2"/>
    </xf>
    <xf numFmtId="3" fontId="5" fillId="0" borderId="37" xfId="0" applyNumberFormat="1" applyFont="1" applyBorder="1" applyAlignment="1">
      <alignment horizontal="center" vertical="center" wrapText="1" readingOrder="2"/>
    </xf>
    <xf numFmtId="3" fontId="5" fillId="0" borderId="39" xfId="0" applyNumberFormat="1" applyFont="1" applyBorder="1" applyAlignment="1">
      <alignment horizontal="center" vertical="center" wrapText="1" readingOrder="2"/>
    </xf>
    <xf numFmtId="3" fontId="5" fillId="0" borderId="41" xfId="0" applyNumberFormat="1" applyFont="1" applyBorder="1" applyAlignment="1">
      <alignment horizontal="center" vertical="center" wrapText="1" readingOrder="2"/>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42" xfId="0" applyFont="1" applyBorder="1" applyAlignment="1">
      <alignment horizontal="center" vertical="center" wrapText="1" readingOrder="2"/>
    </xf>
    <xf numFmtId="0" fontId="5" fillId="0" borderId="43" xfId="0" applyFont="1" applyBorder="1" applyAlignment="1">
      <alignment horizontal="center" vertical="center" wrapText="1" readingOrder="2"/>
    </xf>
    <xf numFmtId="4" fontId="6" fillId="0" borderId="13" xfId="0" applyNumberFormat="1" applyFont="1" applyBorder="1" applyAlignment="1">
      <alignment horizontal="center" vertical="center" wrapText="1"/>
    </xf>
    <xf numFmtId="4" fontId="6" fillId="0" borderId="21" xfId="0" applyNumberFormat="1" applyFont="1" applyBorder="1" applyAlignment="1">
      <alignment horizontal="center" vertical="center" wrapText="1"/>
    </xf>
    <xf numFmtId="4" fontId="6" fillId="0" borderId="28" xfId="0" applyNumberFormat="1" applyFont="1" applyBorder="1" applyAlignment="1">
      <alignment horizontal="center" vertical="center" wrapText="1"/>
    </xf>
    <xf numFmtId="9" fontId="0" fillId="0" borderId="17" xfId="0" applyNumberFormat="1" applyBorder="1" applyAlignment="1">
      <alignment horizontal="center" vertical="center"/>
    </xf>
    <xf numFmtId="9" fontId="0" fillId="0" borderId="23" xfId="0" applyNumberFormat="1" applyBorder="1" applyAlignment="1">
      <alignment horizontal="center" vertical="center"/>
    </xf>
    <xf numFmtId="9" fontId="0" fillId="0" borderId="35" xfId="0" applyNumberFormat="1" applyBorder="1" applyAlignment="1">
      <alignment horizontal="center" vertical="center"/>
    </xf>
    <xf numFmtId="0" fontId="5" fillId="0" borderId="53" xfId="0" applyFont="1" applyBorder="1" applyAlignment="1">
      <alignment horizontal="center" vertical="center" wrapText="1" readingOrder="2"/>
    </xf>
    <xf numFmtId="0" fontId="5" fillId="0" borderId="54" xfId="0" applyFont="1" applyBorder="1" applyAlignment="1">
      <alignment horizontal="center" vertical="center" wrapText="1" readingOrder="2"/>
    </xf>
    <xf numFmtId="0" fontId="0" fillId="0" borderId="23" xfId="0" applyBorder="1" applyAlignment="1">
      <alignment horizontal="center" vertical="center"/>
    </xf>
    <xf numFmtId="0" fontId="0" fillId="0" borderId="35" xfId="0" applyBorder="1" applyAlignment="1">
      <alignment horizontal="center" vertical="center"/>
    </xf>
    <xf numFmtId="0" fontId="5" fillId="0" borderId="45" xfId="0" applyFont="1" applyBorder="1" applyAlignment="1">
      <alignment horizontal="center" vertical="center" wrapText="1" readingOrder="2"/>
    </xf>
    <xf numFmtId="0" fontId="5" fillId="0" borderId="46" xfId="0" applyFont="1" applyBorder="1" applyAlignment="1">
      <alignment horizontal="center" vertical="center" wrapText="1" readingOrder="2"/>
    </xf>
    <xf numFmtId="9" fontId="0" fillId="0" borderId="9" xfId="0" applyNumberFormat="1" applyBorder="1" applyAlignment="1">
      <alignment horizontal="center" vertical="center"/>
    </xf>
    <xf numFmtId="9" fontId="0" fillId="0" borderId="15" xfId="0" applyNumberFormat="1" applyBorder="1" applyAlignment="1">
      <alignment horizontal="center" vertical="center"/>
    </xf>
    <xf numFmtId="9" fontId="0" fillId="0" borderId="24" xfId="0" applyNumberFormat="1" applyBorder="1" applyAlignment="1">
      <alignment horizontal="center" vertical="center"/>
    </xf>
    <xf numFmtId="0" fontId="5" fillId="0" borderId="47" xfId="0" applyFont="1" applyBorder="1" applyAlignment="1">
      <alignment horizontal="center" vertical="center" wrapText="1" readingOrder="2"/>
    </xf>
    <xf numFmtId="0" fontId="5" fillId="0" borderId="48" xfId="0" applyFont="1" applyBorder="1" applyAlignment="1">
      <alignment horizontal="center" vertical="center" wrapText="1" readingOrder="2"/>
    </xf>
    <xf numFmtId="9" fontId="0" fillId="0" borderId="9" xfId="0" applyNumberFormat="1" applyBorder="1" applyAlignment="1">
      <alignment horizontal="center" vertical="center" wrapText="1"/>
    </xf>
    <xf numFmtId="9" fontId="0" fillId="0" borderId="15" xfId="0" applyNumberFormat="1" applyBorder="1" applyAlignment="1">
      <alignment horizontal="center" vertical="center" wrapText="1"/>
    </xf>
    <xf numFmtId="0" fontId="0" fillId="0" borderId="59" xfId="0" applyBorder="1" applyAlignment="1">
      <alignment horizontal="center"/>
    </xf>
    <xf numFmtId="0" fontId="0" fillId="0" borderId="60" xfId="0" applyBorder="1" applyAlignment="1">
      <alignment horizontal="center" vertical="center"/>
    </xf>
    <xf numFmtId="0" fontId="7" fillId="0" borderId="0" xfId="0" applyFont="1" applyAlignment="1">
      <alignment horizontal="center" wrapText="1"/>
    </xf>
    <xf numFmtId="0" fontId="5" fillId="0" borderId="9" xfId="0" applyFont="1" applyFill="1" applyBorder="1" applyAlignment="1">
      <alignment horizontal="center" vertical="center" wrapText="1" readingOrder="2"/>
    </xf>
    <xf numFmtId="0" fontId="5" fillId="0" borderId="15" xfId="0" applyFont="1" applyFill="1" applyBorder="1" applyAlignment="1">
      <alignment horizontal="center" vertical="center" wrapText="1" readingOrder="2"/>
    </xf>
    <xf numFmtId="0" fontId="5" fillId="0" borderId="24" xfId="0" applyFont="1" applyFill="1" applyBorder="1" applyAlignment="1">
      <alignment horizontal="center" vertical="center" wrapText="1" readingOrder="2"/>
    </xf>
    <xf numFmtId="4" fontId="6" fillId="0" borderId="13" xfId="0" applyNumberFormat="1" applyFont="1" applyBorder="1" applyAlignment="1">
      <alignment horizontal="center" vertical="center"/>
    </xf>
    <xf numFmtId="4" fontId="6" fillId="0" borderId="21" xfId="0" applyNumberFormat="1" applyFont="1" applyBorder="1" applyAlignment="1">
      <alignment horizontal="center" vertical="center"/>
    </xf>
    <xf numFmtId="4" fontId="6" fillId="0" borderId="28" xfId="0" applyNumberFormat="1" applyFont="1" applyBorder="1" applyAlignment="1">
      <alignment horizontal="center" vertical="center"/>
    </xf>
    <xf numFmtId="0" fontId="0" fillId="0" borderId="58" xfId="0" applyBorder="1" applyAlignment="1">
      <alignment horizontal="center"/>
    </xf>
    <xf numFmtId="0" fontId="17" fillId="0" borderId="63" xfId="0" applyFont="1" applyFill="1" applyBorder="1" applyAlignment="1">
      <alignment horizontal="center" vertical="center" wrapText="1" readingOrder="2"/>
    </xf>
    <xf numFmtId="0" fontId="17" fillId="0" borderId="67" xfId="0" applyFont="1" applyFill="1" applyBorder="1" applyAlignment="1">
      <alignment horizontal="center" vertical="center" wrapText="1" readingOrder="2"/>
    </xf>
    <xf numFmtId="0" fontId="15" fillId="0" borderId="71" xfId="0" applyFont="1" applyFill="1" applyBorder="1" applyAlignment="1">
      <alignment horizontal="center" vertical="center" wrapText="1" readingOrder="2"/>
    </xf>
    <xf numFmtId="0" fontId="15" fillId="0" borderId="75" xfId="0" applyFont="1" applyFill="1" applyBorder="1" applyAlignment="1">
      <alignment horizontal="center" vertical="center" wrapText="1" readingOrder="2"/>
    </xf>
    <xf numFmtId="0" fontId="15" fillId="0" borderId="81" xfId="0" applyFont="1" applyFill="1" applyBorder="1" applyAlignment="1">
      <alignment horizontal="center" vertical="center" wrapText="1" readingOrder="2"/>
    </xf>
    <xf numFmtId="0" fontId="8" fillId="0" borderId="61" xfId="0" applyFont="1" applyFill="1" applyBorder="1" applyAlignment="1">
      <alignment horizontal="right" vertical="top" wrapText="1" readingOrder="2"/>
    </xf>
    <xf numFmtId="0" fontId="8" fillId="0" borderId="62" xfId="0" applyFont="1" applyFill="1" applyBorder="1" applyAlignment="1">
      <alignment horizontal="right" vertical="top" wrapText="1" readingOrder="2"/>
    </xf>
    <xf numFmtId="0" fontId="8" fillId="0" borderId="64" xfId="0" applyFont="1" applyFill="1" applyBorder="1" applyAlignment="1">
      <alignment horizontal="right" vertical="top" wrapText="1" readingOrder="2"/>
    </xf>
    <xf numFmtId="0" fontId="8" fillId="0" borderId="65" xfId="0" applyFont="1" applyFill="1" applyBorder="1" applyAlignment="1">
      <alignment horizontal="right" vertical="top" wrapText="1" readingOrder="2"/>
    </xf>
    <xf numFmtId="0" fontId="8" fillId="0" borderId="66" xfId="0" applyFont="1" applyFill="1" applyBorder="1" applyAlignment="1">
      <alignment horizontal="right" vertical="top" wrapText="1" readingOrder="2"/>
    </xf>
    <xf numFmtId="0" fontId="8" fillId="0" borderId="68" xfId="0" applyFont="1" applyFill="1" applyBorder="1" applyAlignment="1">
      <alignment horizontal="right" vertical="top" wrapText="1" readingOrder="2"/>
    </xf>
    <xf numFmtId="0" fontId="17" fillId="0" borderId="61" xfId="0" applyFont="1" applyFill="1" applyBorder="1" applyAlignment="1">
      <alignment horizontal="center" vertical="center" wrapText="1" readingOrder="2"/>
    </xf>
    <xf numFmtId="0" fontId="17" fillId="0" borderId="64" xfId="0" applyFont="1" applyFill="1" applyBorder="1" applyAlignment="1">
      <alignment horizontal="center" vertical="center" wrapText="1" readingOrder="2"/>
    </xf>
    <xf numFmtId="0" fontId="17" fillId="0" borderId="65" xfId="0" applyFont="1" applyFill="1" applyBorder="1" applyAlignment="1">
      <alignment horizontal="center" vertical="center" wrapText="1" readingOrder="2"/>
    </xf>
    <xf numFmtId="0" fontId="17" fillId="0" borderId="68" xfId="0" applyFont="1" applyFill="1" applyBorder="1" applyAlignment="1">
      <alignment horizontal="center" vertical="center" wrapText="1" readingOrder="2"/>
    </xf>
    <xf numFmtId="0" fontId="17" fillId="0" borderId="91" xfId="0" applyFont="1" applyFill="1" applyBorder="1" applyAlignment="1">
      <alignment horizontal="center" vertical="center" wrapText="1" readingOrder="2"/>
    </xf>
    <xf numFmtId="0" fontId="17" fillId="0" borderId="92" xfId="0" applyFont="1" applyFill="1" applyBorder="1" applyAlignment="1">
      <alignment horizontal="center" vertical="center" wrapText="1" readingOrder="2"/>
    </xf>
    <xf numFmtId="0" fontId="10" fillId="0" borderId="61" xfId="0" applyFont="1" applyFill="1" applyBorder="1" applyAlignment="1">
      <alignment horizontal="center" vertical="center" readingOrder="2"/>
    </xf>
    <xf numFmtId="0" fontId="10" fillId="0" borderId="64" xfId="0" applyFont="1" applyFill="1" applyBorder="1" applyAlignment="1">
      <alignment horizontal="center" vertical="center" readingOrder="2"/>
    </xf>
    <xf numFmtId="0" fontId="10" fillId="0" borderId="65" xfId="0" applyFont="1" applyFill="1" applyBorder="1" applyAlignment="1">
      <alignment horizontal="center" vertical="center" readingOrder="2"/>
    </xf>
    <xf numFmtId="0" fontId="10" fillId="0" borderId="68" xfId="0" applyFont="1" applyFill="1" applyBorder="1" applyAlignment="1">
      <alignment horizontal="center" vertical="center" readingOrder="2"/>
    </xf>
    <xf numFmtId="0" fontId="17" fillId="0" borderId="98" xfId="0" applyFont="1" applyFill="1" applyBorder="1" applyAlignment="1">
      <alignment horizontal="left" vertical="center"/>
    </xf>
    <xf numFmtId="0" fontId="17" fillId="0" borderId="99" xfId="0" applyFont="1" applyFill="1" applyBorder="1" applyAlignment="1">
      <alignment horizontal="left" vertical="center"/>
    </xf>
    <xf numFmtId="0" fontId="17" fillId="0" borderId="61" xfId="0" applyFont="1" applyFill="1" applyBorder="1" applyAlignment="1">
      <alignment horizontal="center" vertical="center"/>
    </xf>
    <xf numFmtId="0" fontId="17" fillId="0" borderId="96" xfId="0" applyFont="1" applyFill="1" applyBorder="1" applyAlignment="1">
      <alignment horizontal="center" vertical="center"/>
    </xf>
    <xf numFmtId="0" fontId="17" fillId="0" borderId="65" xfId="0" applyFont="1" applyFill="1" applyBorder="1" applyAlignment="1">
      <alignment horizontal="center" vertical="center"/>
    </xf>
    <xf numFmtId="0" fontId="17" fillId="0" borderId="64" xfId="0" applyFont="1" applyFill="1" applyBorder="1" applyAlignment="1">
      <alignment horizontal="center" vertical="center"/>
    </xf>
    <xf numFmtId="0" fontId="17" fillId="0" borderId="79" xfId="0" applyFont="1" applyFill="1" applyBorder="1" applyAlignment="1">
      <alignment horizontal="center" vertical="center"/>
    </xf>
    <xf numFmtId="0" fontId="17" fillId="0" borderId="68" xfId="0" applyFont="1" applyFill="1" applyBorder="1" applyAlignment="1">
      <alignment horizontal="center" vertical="center"/>
    </xf>
    <xf numFmtId="0" fontId="17" fillId="0" borderId="63" xfId="0" applyFont="1" applyFill="1" applyBorder="1" applyAlignment="1">
      <alignment horizontal="center" vertical="center"/>
    </xf>
    <xf numFmtId="0" fontId="17" fillId="0" borderId="101" xfId="0" applyFont="1" applyFill="1" applyBorder="1" applyAlignment="1">
      <alignment horizontal="center" vertical="center"/>
    </xf>
    <xf numFmtId="0" fontId="17" fillId="0" borderId="67" xfId="0" applyFont="1" applyFill="1" applyBorder="1" applyAlignment="1">
      <alignment horizontal="center" vertical="center"/>
    </xf>
    <xf numFmtId="0" fontId="17" fillId="0" borderId="71" xfId="0" applyFont="1" applyFill="1" applyBorder="1" applyAlignment="1">
      <alignment horizontal="center" vertical="center" wrapText="1"/>
    </xf>
    <xf numFmtId="0" fontId="17" fillId="0" borderId="75" xfId="0" applyFont="1" applyFill="1" applyBorder="1" applyAlignment="1">
      <alignment horizontal="center" vertical="center" wrapText="1"/>
    </xf>
    <xf numFmtId="0" fontId="17" fillId="0" borderId="81" xfId="0" applyFont="1" applyFill="1" applyBorder="1" applyAlignment="1">
      <alignment horizontal="center" vertical="center" wrapText="1"/>
    </xf>
    <xf numFmtId="0" fontId="17" fillId="0" borderId="100" xfId="0" applyFont="1" applyFill="1" applyBorder="1" applyAlignment="1">
      <alignment horizontal="center" vertical="center" wrapText="1"/>
    </xf>
    <xf numFmtId="0" fontId="17" fillId="0" borderId="21" xfId="0" applyFont="1" applyFill="1" applyBorder="1" applyAlignment="1">
      <alignment horizontal="center" vertical="center" wrapText="1"/>
    </xf>
    <xf numFmtId="0" fontId="17" fillId="0" borderId="102" xfId="0" applyFont="1" applyFill="1" applyBorder="1" applyAlignment="1">
      <alignment horizontal="center" vertical="center" wrapText="1"/>
    </xf>
    <xf numFmtId="2" fontId="28" fillId="0" borderId="94" xfId="0" applyNumberFormat="1" applyFont="1" applyFill="1" applyBorder="1" applyAlignment="1">
      <alignment horizontal="center" vertical="center" wrapText="1"/>
    </xf>
    <xf numFmtId="2" fontId="28" fillId="0" borderId="74" xfId="0" applyNumberFormat="1" applyFont="1" applyFill="1" applyBorder="1" applyAlignment="1">
      <alignment horizontal="center" vertical="center" wrapText="1"/>
    </xf>
    <xf numFmtId="2" fontId="29" fillId="0" borderId="107" xfId="0" applyNumberFormat="1" applyFont="1" applyFill="1" applyBorder="1" applyAlignment="1">
      <alignment horizontal="center" vertical="center" wrapText="1"/>
    </xf>
    <xf numFmtId="2" fontId="29" fillId="0" borderId="73" xfId="0" applyNumberFormat="1" applyFont="1" applyFill="1" applyBorder="1" applyAlignment="1">
      <alignment horizontal="center" vertical="center" wrapText="1"/>
    </xf>
    <xf numFmtId="0" fontId="24" fillId="0" borderId="63" xfId="0" applyFont="1" applyFill="1" applyBorder="1" applyAlignment="1">
      <alignment horizontal="center" vertical="center" wrapText="1"/>
    </xf>
    <xf numFmtId="0" fontId="24" fillId="0" borderId="101" xfId="0" applyFont="1" applyFill="1" applyBorder="1" applyAlignment="1">
      <alignment horizontal="center" vertical="center" wrapText="1"/>
    </xf>
    <xf numFmtId="0" fontId="24" fillId="0" borderId="67" xfId="0" applyFont="1" applyFill="1" applyBorder="1" applyAlignment="1">
      <alignment horizontal="center" vertical="center" wrapText="1"/>
    </xf>
    <xf numFmtId="0" fontId="26" fillId="0" borderId="71" xfId="0" applyFont="1" applyFill="1" applyBorder="1" applyAlignment="1">
      <alignment horizontal="center" vertical="center" wrapText="1"/>
    </xf>
    <xf numFmtId="0" fontId="26" fillId="0" borderId="105" xfId="0" applyFont="1" applyFill="1" applyBorder="1" applyAlignment="1">
      <alignment horizontal="center" vertical="center" wrapText="1"/>
    </xf>
    <xf numFmtId="0" fontId="10" fillId="0" borderId="72" xfId="0" applyFont="1" applyBorder="1" applyAlignment="1">
      <alignment horizontal="center" vertical="center" wrapText="1" readingOrder="2"/>
    </xf>
    <xf numFmtId="0" fontId="10" fillId="0" borderId="76" xfId="0" applyFont="1" applyBorder="1" applyAlignment="1">
      <alignment horizontal="center" vertical="center" wrapText="1" readingOrder="2"/>
    </xf>
    <xf numFmtId="2" fontId="28" fillId="0" borderId="91" xfId="0" applyNumberFormat="1" applyFont="1" applyFill="1" applyBorder="1" applyAlignment="1">
      <alignment horizontal="center" vertical="center" wrapText="1"/>
    </xf>
    <xf numFmtId="2" fontId="29" fillId="0" borderId="63" xfId="0" applyNumberFormat="1" applyFont="1" applyFill="1" applyBorder="1" applyAlignment="1">
      <alignment horizontal="center" vertical="center" wrapText="1"/>
    </xf>
    <xf numFmtId="0" fontId="10" fillId="0" borderId="91" xfId="0" applyFont="1" applyFill="1" applyBorder="1" applyAlignment="1">
      <alignment horizontal="center" vertical="center" wrapText="1"/>
    </xf>
    <xf numFmtId="0" fontId="10" fillId="0" borderId="80" xfId="0" applyFont="1" applyFill="1" applyBorder="1" applyAlignment="1">
      <alignment horizontal="center" vertical="center" wrapText="1"/>
    </xf>
    <xf numFmtId="0" fontId="10" fillId="0" borderId="92" xfId="0" applyFont="1" applyFill="1" applyBorder="1" applyAlignment="1">
      <alignment horizontal="center" vertical="center" wrapText="1"/>
    </xf>
    <xf numFmtId="0" fontId="27" fillId="0" borderId="93" xfId="0" applyFont="1" applyFill="1" applyBorder="1" applyAlignment="1">
      <alignment horizontal="center" vertical="center" wrapText="1"/>
    </xf>
    <xf numFmtId="0" fontId="27" fillId="0" borderId="77" xfId="0" applyFont="1" applyFill="1" applyBorder="1" applyAlignment="1">
      <alignment horizontal="center" vertical="center" wrapText="1"/>
    </xf>
    <xf numFmtId="0" fontId="26" fillId="0" borderId="106" xfId="0" applyFont="1" applyFill="1" applyBorder="1" applyAlignment="1">
      <alignment horizontal="center" vertical="center" wrapText="1"/>
    </xf>
    <xf numFmtId="0" fontId="26" fillId="0" borderId="81" xfId="0" applyFont="1" applyFill="1" applyBorder="1" applyAlignment="1">
      <alignment horizontal="center" vertical="center" wrapText="1"/>
    </xf>
    <xf numFmtId="0" fontId="10" fillId="0" borderId="70" xfId="0" applyFont="1" applyBorder="1" applyAlignment="1">
      <alignment horizontal="center" vertical="center" wrapText="1" readingOrder="2"/>
    </xf>
    <xf numFmtId="2" fontId="28" fillId="0" borderId="92" xfId="0" applyNumberFormat="1" applyFont="1" applyFill="1" applyBorder="1" applyAlignment="1">
      <alignment horizontal="center" vertical="center" wrapText="1"/>
    </xf>
    <xf numFmtId="2" fontId="29" fillId="0" borderId="67" xfId="0" applyNumberFormat="1" applyFont="1" applyFill="1" applyBorder="1" applyAlignment="1">
      <alignment horizontal="center" vertical="center" wrapText="1"/>
    </xf>
    <xf numFmtId="0" fontId="27" fillId="0" borderId="108" xfId="0" applyFont="1" applyFill="1" applyBorder="1" applyAlignment="1">
      <alignment horizontal="center" vertical="center" wrapText="1"/>
    </xf>
  </cellXfs>
  <cellStyles count="3">
    <cellStyle name="Comma 2" xfId="2"/>
    <cellStyle name="Normal" xfId="0" builtinId="0"/>
    <cellStyle name="Percent" xfId="1" builtinId="5"/>
  </cellStyles>
  <dxfs count="8">
    <dxf>
      <font>
        <b/>
        <i val="0"/>
        <condense val="0"/>
        <extend val="0"/>
      </font>
      <fill>
        <patternFill>
          <bgColor indexed="14"/>
        </patternFill>
      </fill>
    </dxf>
    <dxf>
      <font>
        <b/>
        <i val="0"/>
        <condense val="0"/>
        <extend val="0"/>
      </font>
      <fill>
        <patternFill>
          <bgColor indexed="14"/>
        </patternFill>
      </fill>
    </dxf>
    <dxf>
      <font>
        <b/>
        <i/>
        <condense val="0"/>
        <extend val="0"/>
        <u val="double"/>
      </font>
      <fill>
        <patternFill>
          <bgColor indexed="10"/>
        </patternFill>
      </fill>
    </dxf>
    <dxf>
      <font>
        <b/>
        <i/>
        <condense val="0"/>
        <extend val="0"/>
        <u val="double"/>
      </font>
      <fill>
        <patternFill>
          <bgColor indexed="10"/>
        </patternFill>
      </fill>
    </dxf>
    <dxf>
      <fill>
        <patternFill>
          <bgColor indexed="47"/>
        </patternFill>
      </fill>
    </dxf>
    <dxf>
      <fill>
        <patternFill>
          <bgColor indexed="47"/>
        </patternFill>
      </fill>
    </dxf>
    <dxf>
      <font>
        <b/>
        <i/>
        <condense val="0"/>
        <extend val="0"/>
        <u val="double"/>
      </font>
      <fill>
        <patternFill>
          <bgColor indexed="10"/>
        </patternFill>
      </fill>
    </dxf>
    <dxf>
      <fill>
        <patternFill>
          <bgColor indexed="4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3"/>
  <sheetViews>
    <sheetView rightToLeft="1" view="pageBreakPreview" zoomScaleNormal="100" zoomScaleSheetLayoutView="100" workbookViewId="0"/>
  </sheetViews>
  <sheetFormatPr defaultRowHeight="12.75" x14ac:dyDescent="0.2"/>
  <cols>
    <col min="1" max="1" width="29.42578125" customWidth="1"/>
    <col min="2" max="2" width="8.85546875" style="204" customWidth="1"/>
    <col min="3" max="3" width="33" customWidth="1"/>
    <col min="4" max="4" width="17.28515625" customWidth="1"/>
  </cols>
  <sheetData>
    <row r="1" spans="1:4" ht="13.5" thickBot="1" x14ac:dyDescent="0.25"/>
    <row r="2" spans="1:4" ht="16.5" thickBot="1" x14ac:dyDescent="0.3">
      <c r="A2" s="206" t="s">
        <v>145</v>
      </c>
      <c r="B2" s="206" t="s">
        <v>7</v>
      </c>
      <c r="C2" s="206" t="s">
        <v>47</v>
      </c>
      <c r="D2" s="206" t="s">
        <v>50</v>
      </c>
    </row>
    <row r="3" spans="1:4" ht="36" x14ac:dyDescent="0.2">
      <c r="A3" s="213" t="s">
        <v>146</v>
      </c>
      <c r="B3" s="217">
        <v>0.1</v>
      </c>
      <c r="C3" s="210"/>
      <c r="D3" s="207"/>
    </row>
    <row r="4" spans="1:4" ht="36" x14ac:dyDescent="0.2">
      <c r="A4" s="214" t="s">
        <v>147</v>
      </c>
      <c r="B4" s="218">
        <v>0.1</v>
      </c>
      <c r="C4" s="205"/>
      <c r="D4" s="208"/>
    </row>
    <row r="5" spans="1:4" ht="36" x14ac:dyDescent="0.2">
      <c r="A5" s="214" t="s">
        <v>148</v>
      </c>
      <c r="B5" s="218">
        <v>0.1</v>
      </c>
      <c r="C5" s="211"/>
      <c r="D5" s="208"/>
    </row>
    <row r="6" spans="1:4" ht="36" x14ac:dyDescent="0.2">
      <c r="A6" s="214" t="s">
        <v>149</v>
      </c>
      <c r="B6" s="218">
        <v>0.1</v>
      </c>
      <c r="C6" s="211"/>
      <c r="D6" s="208"/>
    </row>
    <row r="7" spans="1:4" ht="24" x14ac:dyDescent="0.2">
      <c r="A7" s="214" t="s">
        <v>150</v>
      </c>
      <c r="B7" s="218">
        <v>0.1</v>
      </c>
      <c r="C7" s="205"/>
      <c r="D7" s="208"/>
    </row>
    <row r="8" spans="1:4" ht="48" x14ac:dyDescent="0.2">
      <c r="A8" s="214" t="s">
        <v>151</v>
      </c>
      <c r="B8" s="218">
        <v>0.1</v>
      </c>
      <c r="C8" s="205"/>
      <c r="D8" s="208"/>
    </row>
    <row r="9" spans="1:4" ht="60" x14ac:dyDescent="0.2">
      <c r="A9" s="214" t="s">
        <v>152</v>
      </c>
      <c r="B9" s="218">
        <v>0.1</v>
      </c>
      <c r="C9" s="205"/>
      <c r="D9" s="208"/>
    </row>
    <row r="10" spans="1:4" ht="36" x14ac:dyDescent="0.2">
      <c r="A10" s="214" t="s">
        <v>153</v>
      </c>
      <c r="B10" s="218">
        <v>0.1</v>
      </c>
      <c r="C10" s="205"/>
      <c r="D10" s="208"/>
    </row>
    <row r="11" spans="1:4" ht="108" x14ac:dyDescent="0.2">
      <c r="A11" s="214" t="s">
        <v>154</v>
      </c>
      <c r="B11" s="218">
        <v>0.1</v>
      </c>
      <c r="C11" s="205"/>
      <c r="D11" s="208"/>
    </row>
    <row r="12" spans="1:4" ht="16.5" thickBot="1" x14ac:dyDescent="0.25">
      <c r="A12" s="215" t="s">
        <v>155</v>
      </c>
      <c r="B12" s="219">
        <v>0.1</v>
      </c>
      <c r="C12" s="212"/>
      <c r="D12" s="209"/>
    </row>
    <row r="13" spans="1:4" ht="29.25" customHeight="1" thickBot="1" x14ac:dyDescent="0.25">
      <c r="A13" s="222" t="s">
        <v>78</v>
      </c>
      <c r="B13" s="223"/>
      <c r="C13" s="224"/>
      <c r="D13" s="216"/>
    </row>
  </sheetData>
  <mergeCells count="1">
    <mergeCell ref="A13:C13"/>
  </mergeCells>
  <printOptions horizontalCentered="1"/>
  <pageMargins left="0.43307086614173229" right="0.31496062992125984" top="0.74803149606299213" bottom="0.74803149606299213" header="0.31496062992125984" footer="0.31496062992125984"/>
  <pageSetup paperSize="9" orientation="portrait" r:id="rId1"/>
  <headerFooter>
    <oddHeader>&amp;Cמכרז 10/4.2017 : עריכת מבחני קבלה לתלמידים הלומדים בכיתות ו' ומעלה, לצורך שיבוצם לתוכניות יחודיות המיועדות למחוננים בחינוך העל יסודי</oddHeader>
    <oddFooter>&amp;L&amp;A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rightToLeft="1" view="pageBreakPreview" zoomScale="85" zoomScaleNormal="70" zoomScaleSheetLayoutView="85" workbookViewId="0">
      <pane ySplit="3" topLeftCell="A4" activePane="bottomLeft" state="frozen"/>
      <selection activeCell="C25" sqref="C25"/>
      <selection pane="bottomLeft" activeCell="A4" sqref="A4:A23"/>
    </sheetView>
  </sheetViews>
  <sheetFormatPr defaultRowHeight="14.25" x14ac:dyDescent="0.2"/>
  <cols>
    <col min="1" max="1" width="11.28515625" customWidth="1"/>
    <col min="2" max="2" width="18.28515625" customWidth="1"/>
    <col min="3" max="3" width="16" bestFit="1" customWidth="1"/>
    <col min="4" max="4" width="20.5703125" customWidth="1"/>
    <col min="5" max="5" width="9.5703125" style="8" customWidth="1"/>
    <col min="6" max="6" width="7.42578125" customWidth="1"/>
    <col min="7" max="7" width="8.42578125" style="9" customWidth="1"/>
    <col min="8" max="8" width="11.7109375" customWidth="1"/>
    <col min="9" max="9" width="9.7109375" customWidth="1"/>
    <col min="10" max="10" width="7.42578125" style="10" bestFit="1" customWidth="1"/>
    <col min="11" max="11" width="8.5703125" style="10" customWidth="1"/>
    <col min="12" max="12" width="9.140625" style="21"/>
  </cols>
  <sheetData>
    <row r="1" spans="1:13" ht="16.5" x14ac:dyDescent="0.25">
      <c r="A1" s="225" t="s">
        <v>0</v>
      </c>
      <c r="B1" s="225"/>
      <c r="C1" s="225"/>
      <c r="D1" s="1"/>
      <c r="E1" s="2"/>
      <c r="F1" s="2"/>
      <c r="G1" s="3"/>
      <c r="H1" s="2"/>
      <c r="I1" s="2"/>
      <c r="J1" s="4"/>
      <c r="K1" s="5"/>
      <c r="L1" s="6" t="s">
        <v>1</v>
      </c>
      <c r="M1" s="7">
        <v>7</v>
      </c>
    </row>
    <row r="2" spans="1:13" ht="15" thickBot="1" x14ac:dyDescent="0.25">
      <c r="L2" s="6" t="s">
        <v>2</v>
      </c>
      <c r="M2" s="7">
        <v>10</v>
      </c>
    </row>
    <row r="3" spans="1:13" s="18" customFormat="1" ht="30.75" customHeight="1" thickBot="1" x14ac:dyDescent="0.25">
      <c r="A3" s="11" t="s">
        <v>3</v>
      </c>
      <c r="B3" s="11" t="s">
        <v>4</v>
      </c>
      <c r="C3" s="12" t="s">
        <v>5</v>
      </c>
      <c r="D3" s="226" t="s">
        <v>6</v>
      </c>
      <c r="E3" s="227"/>
      <c r="F3" s="13" t="s">
        <v>7</v>
      </c>
      <c r="G3" s="14" t="s">
        <v>8</v>
      </c>
      <c r="H3" s="15" t="s">
        <v>9</v>
      </c>
      <c r="I3" s="15" t="s">
        <v>10</v>
      </c>
      <c r="J3" s="15" t="s">
        <v>11</v>
      </c>
      <c r="K3" s="16" t="s">
        <v>12</v>
      </c>
      <c r="L3" s="17" t="s">
        <v>13</v>
      </c>
      <c r="M3" s="7">
        <f>M2-M1</f>
        <v>3</v>
      </c>
    </row>
    <row r="4" spans="1:13" s="22" customFormat="1" ht="14.25" customHeight="1" x14ac:dyDescent="0.2">
      <c r="A4" s="231" t="s">
        <v>14</v>
      </c>
      <c r="B4" s="231" t="s">
        <v>94</v>
      </c>
      <c r="C4" s="291" t="s">
        <v>95</v>
      </c>
      <c r="D4" s="170" t="s">
        <v>96</v>
      </c>
      <c r="E4" s="171" t="s">
        <v>15</v>
      </c>
      <c r="F4" s="228">
        <v>0.4</v>
      </c>
      <c r="G4" s="234"/>
      <c r="H4" s="236">
        <f>IF(G4&lt;J4,0,IF(G4=J4,$M$1,IF(G4&gt;K4,$M$2,$M$3/(K4-J4)*(G4-J4)+$M$1)))</f>
        <v>0</v>
      </c>
      <c r="I4" s="294"/>
      <c r="J4" s="238">
        <v>3</v>
      </c>
      <c r="K4" s="240">
        <v>10</v>
      </c>
      <c r="L4" s="286">
        <f>SUM(F4:F15)</f>
        <v>1</v>
      </c>
    </row>
    <row r="5" spans="1:13" s="22" customFormat="1" ht="14.25" customHeight="1" x14ac:dyDescent="0.2">
      <c r="A5" s="232"/>
      <c r="B5" s="232"/>
      <c r="C5" s="292"/>
      <c r="D5" s="172" t="s">
        <v>97</v>
      </c>
      <c r="E5" s="173">
        <v>7.5</v>
      </c>
      <c r="F5" s="229"/>
      <c r="G5" s="235"/>
      <c r="H5" s="237"/>
      <c r="I5" s="295"/>
      <c r="J5" s="239"/>
      <c r="K5" s="241"/>
      <c r="L5" s="287"/>
    </row>
    <row r="6" spans="1:13" s="22" customFormat="1" ht="28.5" x14ac:dyDescent="0.2">
      <c r="A6" s="232"/>
      <c r="B6" s="232"/>
      <c r="C6" s="292"/>
      <c r="D6" s="172" t="s">
        <v>98</v>
      </c>
      <c r="E6" s="174" t="s">
        <v>100</v>
      </c>
      <c r="F6" s="229"/>
      <c r="G6" s="235"/>
      <c r="H6" s="237"/>
      <c r="I6" s="295"/>
      <c r="J6" s="239"/>
      <c r="K6" s="241"/>
      <c r="L6" s="287"/>
    </row>
    <row r="7" spans="1:13" s="22" customFormat="1" ht="15" customHeight="1" thickBot="1" x14ac:dyDescent="0.25">
      <c r="A7" s="232"/>
      <c r="B7" s="232"/>
      <c r="C7" s="293"/>
      <c r="D7" s="175" t="s">
        <v>99</v>
      </c>
      <c r="E7" s="176">
        <v>10</v>
      </c>
      <c r="F7" s="230"/>
      <c r="G7" s="242"/>
      <c r="H7" s="243"/>
      <c r="I7" s="295"/>
      <c r="J7" s="244"/>
      <c r="K7" s="245"/>
      <c r="L7" s="287"/>
    </row>
    <row r="8" spans="1:13" s="22" customFormat="1" ht="14.25" customHeight="1" x14ac:dyDescent="0.2">
      <c r="A8" s="232"/>
      <c r="B8" s="232"/>
      <c r="C8" s="231" t="s">
        <v>101</v>
      </c>
      <c r="D8" s="19" t="s">
        <v>103</v>
      </c>
      <c r="E8" s="20" t="s">
        <v>15</v>
      </c>
      <c r="F8" s="228">
        <v>0.45</v>
      </c>
      <c r="G8" s="234"/>
      <c r="H8" s="236">
        <f>IF(G8&lt;J8,0,IF(G8=J8,$M$1,IF(G8&gt;K8,$M$2,$M$3/(K8-J8)*(G8-J8)+$M$1)))</f>
        <v>0</v>
      </c>
      <c r="I8" s="295"/>
      <c r="J8" s="238">
        <v>700</v>
      </c>
      <c r="K8" s="240">
        <v>1400</v>
      </c>
      <c r="L8" s="287"/>
    </row>
    <row r="9" spans="1:13" s="22" customFormat="1" ht="14.25" customHeight="1" x14ac:dyDescent="0.2">
      <c r="A9" s="232"/>
      <c r="B9" s="232"/>
      <c r="C9" s="232"/>
      <c r="D9" s="23" t="s">
        <v>104</v>
      </c>
      <c r="E9" s="24">
        <f>$M$1</f>
        <v>7</v>
      </c>
      <c r="F9" s="229"/>
      <c r="G9" s="235"/>
      <c r="H9" s="237"/>
      <c r="I9" s="295"/>
      <c r="J9" s="239"/>
      <c r="K9" s="241"/>
      <c r="L9" s="287"/>
    </row>
    <row r="10" spans="1:13" s="22" customFormat="1" ht="33.75" customHeight="1" x14ac:dyDescent="0.2">
      <c r="A10" s="232"/>
      <c r="B10" s="232"/>
      <c r="C10" s="232"/>
      <c r="D10" s="28" t="s">
        <v>105</v>
      </c>
      <c r="E10" s="25" t="s">
        <v>107</v>
      </c>
      <c r="F10" s="229"/>
      <c r="G10" s="235"/>
      <c r="H10" s="237"/>
      <c r="I10" s="295"/>
      <c r="J10" s="239"/>
      <c r="K10" s="241"/>
      <c r="L10" s="287"/>
    </row>
    <row r="11" spans="1:13" s="22" customFormat="1" ht="15" customHeight="1" thickBot="1" x14ac:dyDescent="0.25">
      <c r="A11" s="232"/>
      <c r="B11" s="232"/>
      <c r="C11" s="233"/>
      <c r="D11" s="26" t="s">
        <v>106</v>
      </c>
      <c r="E11" s="27">
        <v>10</v>
      </c>
      <c r="F11" s="230"/>
      <c r="G11" s="242"/>
      <c r="H11" s="243"/>
      <c r="I11" s="295"/>
      <c r="J11" s="244"/>
      <c r="K11" s="245"/>
      <c r="L11" s="287"/>
    </row>
    <row r="12" spans="1:13" s="22" customFormat="1" ht="14.25" customHeight="1" x14ac:dyDescent="0.2">
      <c r="A12" s="232"/>
      <c r="B12" s="232"/>
      <c r="C12" s="231" t="s">
        <v>102</v>
      </c>
      <c r="D12" s="187" t="s">
        <v>108</v>
      </c>
      <c r="E12" s="20" t="s">
        <v>15</v>
      </c>
      <c r="F12" s="228">
        <v>0.15</v>
      </c>
      <c r="G12" s="234"/>
      <c r="H12" s="236">
        <f>IF(G12&lt;J12,0,IF(G12=J12,$M$1,IF(G12&gt;K12,$M$2,$M$3/(K12-J12)*(G12-J12)+$M$1)))</f>
        <v>0</v>
      </c>
      <c r="I12" s="295"/>
      <c r="J12" s="238">
        <v>2</v>
      </c>
      <c r="K12" s="240">
        <v>6</v>
      </c>
      <c r="L12" s="287"/>
    </row>
    <row r="13" spans="1:13" s="22" customFormat="1" ht="14.25" customHeight="1" x14ac:dyDescent="0.2">
      <c r="A13" s="232"/>
      <c r="B13" s="232"/>
      <c r="C13" s="232"/>
      <c r="D13" s="189" t="s">
        <v>109</v>
      </c>
      <c r="E13" s="24">
        <f>$M$1</f>
        <v>7</v>
      </c>
      <c r="F13" s="229"/>
      <c r="G13" s="235"/>
      <c r="H13" s="237"/>
      <c r="I13" s="295"/>
      <c r="J13" s="239"/>
      <c r="K13" s="241"/>
      <c r="L13" s="287"/>
    </row>
    <row r="14" spans="1:13" s="22" customFormat="1" ht="28.5" x14ac:dyDescent="0.2">
      <c r="A14" s="232"/>
      <c r="B14" s="232"/>
      <c r="C14" s="232"/>
      <c r="D14" s="191" t="s">
        <v>110</v>
      </c>
      <c r="E14" s="25" t="s">
        <v>112</v>
      </c>
      <c r="F14" s="229"/>
      <c r="G14" s="235"/>
      <c r="H14" s="237"/>
      <c r="I14" s="295"/>
      <c r="J14" s="239"/>
      <c r="K14" s="241"/>
      <c r="L14" s="287"/>
    </row>
    <row r="15" spans="1:13" s="22" customFormat="1" ht="15" customHeight="1" thickBot="1" x14ac:dyDescent="0.25">
      <c r="A15" s="232"/>
      <c r="B15" s="233"/>
      <c r="C15" s="233"/>
      <c r="D15" s="190" t="s">
        <v>111</v>
      </c>
      <c r="E15" s="27">
        <v>10</v>
      </c>
      <c r="F15" s="230"/>
      <c r="G15" s="242"/>
      <c r="H15" s="243"/>
      <c r="I15" s="296"/>
      <c r="J15" s="244"/>
      <c r="K15" s="245"/>
      <c r="L15" s="287"/>
    </row>
    <row r="16" spans="1:13" s="22" customFormat="1" ht="14.25" customHeight="1" x14ac:dyDescent="0.2">
      <c r="A16" s="232"/>
      <c r="B16" s="231" t="s">
        <v>144</v>
      </c>
      <c r="C16" s="231" t="s">
        <v>113</v>
      </c>
      <c r="D16" s="19" t="s">
        <v>114</v>
      </c>
      <c r="E16" s="20" t="s">
        <v>15</v>
      </c>
      <c r="F16" s="228">
        <v>1</v>
      </c>
      <c r="G16" s="234"/>
      <c r="H16" s="236">
        <f>IF(G16&lt;J16,0,IF(G16=J16,$M$1,IF(G16&gt;K16,$M$2,$M$3/(K16-J16)*(G16-J16)+$M$1)))</f>
        <v>0</v>
      </c>
      <c r="I16" s="294"/>
      <c r="J16" s="238">
        <v>1</v>
      </c>
      <c r="K16" s="240">
        <v>3</v>
      </c>
      <c r="L16" s="286">
        <f>+F16</f>
        <v>1</v>
      </c>
    </row>
    <row r="17" spans="1:12" s="22" customFormat="1" ht="14.25" customHeight="1" x14ac:dyDescent="0.2">
      <c r="A17" s="232"/>
      <c r="B17" s="232"/>
      <c r="C17" s="232"/>
      <c r="D17" s="23" t="s">
        <v>115</v>
      </c>
      <c r="E17" s="24">
        <f>$M$1</f>
        <v>7</v>
      </c>
      <c r="F17" s="229"/>
      <c r="G17" s="235"/>
      <c r="H17" s="237"/>
      <c r="I17" s="295"/>
      <c r="J17" s="239"/>
      <c r="K17" s="241"/>
      <c r="L17" s="287"/>
    </row>
    <row r="18" spans="1:12" s="22" customFormat="1" ht="14.25" customHeight="1" x14ac:dyDescent="0.2">
      <c r="A18" s="232"/>
      <c r="B18" s="232"/>
      <c r="C18" s="232"/>
      <c r="D18" s="28" t="s">
        <v>116</v>
      </c>
      <c r="E18" s="25">
        <v>8.5</v>
      </c>
      <c r="F18" s="229"/>
      <c r="G18" s="235"/>
      <c r="H18" s="237"/>
      <c r="I18" s="295"/>
      <c r="J18" s="239"/>
      <c r="K18" s="241"/>
      <c r="L18" s="287"/>
    </row>
    <row r="19" spans="1:12" s="22" customFormat="1" ht="15" customHeight="1" thickBot="1" x14ac:dyDescent="0.25">
      <c r="A19" s="232"/>
      <c r="B19" s="233"/>
      <c r="C19" s="232"/>
      <c r="D19" s="29" t="s">
        <v>117</v>
      </c>
      <c r="E19" s="30">
        <v>10</v>
      </c>
      <c r="F19" s="229"/>
      <c r="G19" s="235"/>
      <c r="H19" s="237"/>
      <c r="I19" s="296"/>
      <c r="J19" s="239"/>
      <c r="K19" s="241"/>
      <c r="L19" s="287"/>
    </row>
    <row r="20" spans="1:12" ht="14.25" customHeight="1" x14ac:dyDescent="0.2">
      <c r="A20" s="232"/>
      <c r="B20" s="264" t="s">
        <v>16</v>
      </c>
      <c r="C20" s="264" t="s">
        <v>17</v>
      </c>
      <c r="D20" s="19" t="s">
        <v>18</v>
      </c>
      <c r="E20" s="20">
        <v>0</v>
      </c>
      <c r="F20" s="228">
        <v>1</v>
      </c>
      <c r="G20" s="234"/>
      <c r="H20" s="252">
        <f>G20</f>
        <v>0</v>
      </c>
      <c r="I20" s="269">
        <f>H20*F20</f>
        <v>0</v>
      </c>
      <c r="J20" s="258"/>
      <c r="K20" s="261"/>
      <c r="L20" s="272">
        <f>SUM(F20)</f>
        <v>1</v>
      </c>
    </row>
    <row r="21" spans="1:12" ht="14.25" customHeight="1" x14ac:dyDescent="0.2">
      <c r="A21" s="232"/>
      <c r="B21" s="265"/>
      <c r="C21" s="265"/>
      <c r="D21" s="23" t="s">
        <v>19</v>
      </c>
      <c r="E21" s="24">
        <f>$M$1</f>
        <v>7</v>
      </c>
      <c r="F21" s="229"/>
      <c r="G21" s="235"/>
      <c r="H21" s="253"/>
      <c r="I21" s="270"/>
      <c r="J21" s="259"/>
      <c r="K21" s="262"/>
      <c r="L21" s="277"/>
    </row>
    <row r="22" spans="1:12" ht="14.25" customHeight="1" x14ac:dyDescent="0.2">
      <c r="A22" s="232"/>
      <c r="B22" s="265"/>
      <c r="C22" s="265"/>
      <c r="D22" s="23" t="s">
        <v>20</v>
      </c>
      <c r="E22" s="24">
        <v>8</v>
      </c>
      <c r="F22" s="229"/>
      <c r="G22" s="235"/>
      <c r="H22" s="253"/>
      <c r="I22" s="270"/>
      <c r="J22" s="259"/>
      <c r="K22" s="262"/>
      <c r="L22" s="277"/>
    </row>
    <row r="23" spans="1:12" ht="15" customHeight="1" thickBot="1" x14ac:dyDescent="0.25">
      <c r="A23" s="233"/>
      <c r="B23" s="266"/>
      <c r="C23" s="266"/>
      <c r="D23" s="26" t="s">
        <v>21</v>
      </c>
      <c r="E23" s="27">
        <v>10</v>
      </c>
      <c r="F23" s="230"/>
      <c r="G23" s="242"/>
      <c r="H23" s="254"/>
      <c r="I23" s="271"/>
      <c r="J23" s="260"/>
      <c r="K23" s="263"/>
      <c r="L23" s="278"/>
    </row>
    <row r="24" spans="1:12" ht="24.75" customHeight="1" x14ac:dyDescent="0.2">
      <c r="A24" s="231" t="s">
        <v>22</v>
      </c>
      <c r="B24" s="264" t="s">
        <v>23</v>
      </c>
      <c r="C24" s="264" t="s">
        <v>17</v>
      </c>
      <c r="D24" s="267" t="s">
        <v>24</v>
      </c>
      <c r="E24" s="268"/>
      <c r="F24" s="31"/>
      <c r="G24" s="32"/>
      <c r="H24" s="33">
        <f>G24*F24</f>
        <v>0</v>
      </c>
      <c r="I24" s="269"/>
      <c r="J24" s="258"/>
      <c r="K24" s="261"/>
      <c r="L24" s="272">
        <f>SUM(F24:F26)</f>
        <v>0</v>
      </c>
    </row>
    <row r="25" spans="1:12" ht="24.75" customHeight="1" x14ac:dyDescent="0.2">
      <c r="A25" s="232"/>
      <c r="B25" s="265"/>
      <c r="C25" s="265"/>
      <c r="D25" s="279" t="s">
        <v>25</v>
      </c>
      <c r="E25" s="280"/>
      <c r="F25" s="34"/>
      <c r="G25" s="35"/>
      <c r="H25" s="36">
        <f>G25*F25</f>
        <v>0</v>
      </c>
      <c r="I25" s="270"/>
      <c r="J25" s="259"/>
      <c r="K25" s="262"/>
      <c r="L25" s="277"/>
    </row>
    <row r="26" spans="1:12" ht="24.75" customHeight="1" thickBot="1" x14ac:dyDescent="0.25">
      <c r="A26" s="233"/>
      <c r="B26" s="266"/>
      <c r="C26" s="266"/>
      <c r="D26" s="284" t="s">
        <v>26</v>
      </c>
      <c r="E26" s="285"/>
      <c r="F26" s="37"/>
      <c r="G26" s="38"/>
      <c r="H26" s="39">
        <f>G26*F26</f>
        <v>0</v>
      </c>
      <c r="I26" s="271"/>
      <c r="J26" s="260"/>
      <c r="K26" s="263"/>
      <c r="L26" s="278"/>
    </row>
    <row r="27" spans="1:12" s="40" customFormat="1" x14ac:dyDescent="0.2">
      <c r="A27" s="231" t="s">
        <v>27</v>
      </c>
      <c r="B27" s="231" t="s">
        <v>28</v>
      </c>
      <c r="C27" s="231" t="s">
        <v>121</v>
      </c>
      <c r="D27" s="187" t="s">
        <v>122</v>
      </c>
      <c r="E27" s="188">
        <v>0</v>
      </c>
      <c r="F27" s="246">
        <v>0.4</v>
      </c>
      <c r="G27" s="249"/>
      <c r="H27" s="252">
        <f>IF(G27&lt;J27,0,IF(G27=J27,$M$1,IF(G27&gt;K27,$M$2,$M$3/(K27-J27)*(G27-J27)+$M$1)))</f>
        <v>0</v>
      </c>
      <c r="I27" s="255">
        <f>H27*F27+H31*F31</f>
        <v>0</v>
      </c>
      <c r="J27" s="234">
        <v>5</v>
      </c>
      <c r="K27" s="240">
        <v>10</v>
      </c>
      <c r="L27" s="272">
        <f>SUM(F27:F34)</f>
        <v>1</v>
      </c>
    </row>
    <row r="28" spans="1:12" s="40" customFormat="1" x14ac:dyDescent="0.2">
      <c r="A28" s="232"/>
      <c r="B28" s="232"/>
      <c r="C28" s="232"/>
      <c r="D28" s="189" t="s">
        <v>123</v>
      </c>
      <c r="E28" s="173">
        <f>$M$1</f>
        <v>7</v>
      </c>
      <c r="F28" s="247"/>
      <c r="G28" s="250"/>
      <c r="H28" s="253"/>
      <c r="I28" s="256"/>
      <c r="J28" s="235"/>
      <c r="K28" s="241"/>
      <c r="L28" s="273"/>
    </row>
    <row r="29" spans="1:12" ht="28.5" x14ac:dyDescent="0.2">
      <c r="A29" s="232"/>
      <c r="B29" s="232"/>
      <c r="C29" s="232"/>
      <c r="D29" s="189" t="s">
        <v>124</v>
      </c>
      <c r="E29" s="174" t="s">
        <v>125</v>
      </c>
      <c r="F29" s="247"/>
      <c r="G29" s="250"/>
      <c r="H29" s="253"/>
      <c r="I29" s="256"/>
      <c r="J29" s="235"/>
      <c r="K29" s="241"/>
      <c r="L29" s="273"/>
    </row>
    <row r="30" spans="1:12" s="40" customFormat="1" ht="15" thickBot="1" x14ac:dyDescent="0.25">
      <c r="A30" s="232"/>
      <c r="B30" s="232"/>
      <c r="C30" s="233"/>
      <c r="D30" s="190" t="s">
        <v>99</v>
      </c>
      <c r="E30" s="176">
        <v>10</v>
      </c>
      <c r="F30" s="248"/>
      <c r="G30" s="251"/>
      <c r="H30" s="254"/>
      <c r="I30" s="256"/>
      <c r="J30" s="242"/>
      <c r="K30" s="245"/>
      <c r="L30" s="273"/>
    </row>
    <row r="31" spans="1:12" s="40" customFormat="1" x14ac:dyDescent="0.2">
      <c r="A31" s="232"/>
      <c r="B31" s="232"/>
      <c r="C31" s="264" t="s">
        <v>126</v>
      </c>
      <c r="D31" s="187" t="s">
        <v>127</v>
      </c>
      <c r="E31" s="188">
        <v>0</v>
      </c>
      <c r="F31" s="228">
        <v>0.6</v>
      </c>
      <c r="G31" s="249"/>
      <c r="H31" s="252">
        <f>IF(G31&lt;J31,0,IF(G31=J31,$M$1,IF(G31&gt;K31,$M$2,$M$3/(K31-J31)*(G31-J31)+$M$1)))</f>
        <v>0</v>
      </c>
      <c r="I31" s="256"/>
      <c r="J31" s="234">
        <v>20</v>
      </c>
      <c r="K31" s="240">
        <v>40</v>
      </c>
      <c r="L31" s="273"/>
    </row>
    <row r="32" spans="1:12" s="40" customFormat="1" x14ac:dyDescent="0.2">
      <c r="A32" s="232"/>
      <c r="B32" s="232"/>
      <c r="C32" s="265"/>
      <c r="D32" s="194" t="s">
        <v>128</v>
      </c>
      <c r="E32" s="173">
        <f>$M$1</f>
        <v>7</v>
      </c>
      <c r="F32" s="229"/>
      <c r="G32" s="250"/>
      <c r="H32" s="253"/>
      <c r="I32" s="256"/>
      <c r="J32" s="235"/>
      <c r="K32" s="241"/>
      <c r="L32" s="273"/>
    </row>
    <row r="33" spans="1:12" ht="28.5" x14ac:dyDescent="0.2">
      <c r="A33" s="232"/>
      <c r="B33" s="232"/>
      <c r="C33" s="265"/>
      <c r="D33" s="41" t="s">
        <v>129</v>
      </c>
      <c r="E33" s="174" t="s">
        <v>131</v>
      </c>
      <c r="F33" s="229"/>
      <c r="G33" s="250"/>
      <c r="H33" s="253"/>
      <c r="I33" s="256"/>
      <c r="J33" s="235"/>
      <c r="K33" s="241"/>
      <c r="L33" s="273"/>
    </row>
    <row r="34" spans="1:12" ht="15" thickBot="1" x14ac:dyDescent="0.25">
      <c r="A34" s="232"/>
      <c r="B34" s="232"/>
      <c r="C34" s="266"/>
      <c r="D34" s="195" t="s">
        <v>130</v>
      </c>
      <c r="E34" s="176">
        <v>10</v>
      </c>
      <c r="F34" s="230"/>
      <c r="G34" s="251"/>
      <c r="H34" s="254"/>
      <c r="I34" s="257"/>
      <c r="J34" s="242"/>
      <c r="K34" s="245"/>
      <c r="L34" s="274"/>
    </row>
    <row r="35" spans="1:12" x14ac:dyDescent="0.2">
      <c r="A35" s="232"/>
      <c r="B35" s="232"/>
      <c r="C35" s="264" t="s">
        <v>30</v>
      </c>
      <c r="D35" s="192" t="s">
        <v>118</v>
      </c>
      <c r="E35" s="196">
        <v>0</v>
      </c>
      <c r="F35" s="246">
        <v>1</v>
      </c>
      <c r="G35" s="249"/>
      <c r="H35" s="252">
        <f>G35</f>
        <v>0</v>
      </c>
      <c r="I35" s="255">
        <f>H35*F35</f>
        <v>0</v>
      </c>
      <c r="J35" s="258"/>
      <c r="K35" s="261"/>
      <c r="L35" s="272">
        <f>SUM(F35)</f>
        <v>1</v>
      </c>
    </row>
    <row r="36" spans="1:12" x14ac:dyDescent="0.2">
      <c r="A36" s="232"/>
      <c r="B36" s="232"/>
      <c r="C36" s="265"/>
      <c r="D36" s="42" t="s">
        <v>119</v>
      </c>
      <c r="E36" s="43">
        <v>8</v>
      </c>
      <c r="F36" s="247"/>
      <c r="G36" s="250"/>
      <c r="H36" s="253"/>
      <c r="I36" s="256"/>
      <c r="J36" s="259"/>
      <c r="K36" s="262"/>
      <c r="L36" s="273"/>
    </row>
    <row r="37" spans="1:12" x14ac:dyDescent="0.2">
      <c r="A37" s="232"/>
      <c r="B37" s="232"/>
      <c r="C37" s="265"/>
      <c r="D37" s="42" t="s">
        <v>120</v>
      </c>
      <c r="E37" s="43">
        <v>9</v>
      </c>
      <c r="F37" s="247"/>
      <c r="G37" s="250"/>
      <c r="H37" s="253"/>
      <c r="I37" s="256"/>
      <c r="J37" s="259"/>
      <c r="K37" s="262"/>
      <c r="L37" s="273"/>
    </row>
    <row r="38" spans="1:12" ht="15" thickBot="1" x14ac:dyDescent="0.25">
      <c r="A38" s="232"/>
      <c r="B38" s="233"/>
      <c r="C38" s="266"/>
      <c r="D38" s="193" t="s">
        <v>31</v>
      </c>
      <c r="E38" s="197" t="s">
        <v>32</v>
      </c>
      <c r="F38" s="248"/>
      <c r="G38" s="251"/>
      <c r="H38" s="254"/>
      <c r="I38" s="257"/>
      <c r="J38" s="260"/>
      <c r="K38" s="263"/>
      <c r="L38" s="274"/>
    </row>
    <row r="39" spans="1:12" ht="30.75" customHeight="1" x14ac:dyDescent="0.2">
      <c r="A39" s="232"/>
      <c r="B39" s="265" t="s">
        <v>33</v>
      </c>
      <c r="C39" s="265" t="s">
        <v>17</v>
      </c>
      <c r="D39" s="275" t="s">
        <v>24</v>
      </c>
      <c r="E39" s="276"/>
      <c r="F39" s="44"/>
      <c r="G39" s="45"/>
      <c r="H39" s="46">
        <f>G39*F39</f>
        <v>0</v>
      </c>
      <c r="I39" s="270"/>
      <c r="J39" s="259"/>
      <c r="K39" s="262"/>
      <c r="L39" s="272">
        <f>SUM(F39:F41)</f>
        <v>0</v>
      </c>
    </row>
    <row r="40" spans="1:12" ht="30.75" customHeight="1" x14ac:dyDescent="0.2">
      <c r="A40" s="232"/>
      <c r="B40" s="265"/>
      <c r="C40" s="265"/>
      <c r="D40" s="279" t="s">
        <v>25</v>
      </c>
      <c r="E40" s="280"/>
      <c r="F40" s="34"/>
      <c r="G40" s="35"/>
      <c r="H40" s="36">
        <f>G40*F40</f>
        <v>0</v>
      </c>
      <c r="I40" s="270"/>
      <c r="J40" s="259"/>
      <c r="K40" s="262"/>
      <c r="L40" s="277"/>
    </row>
    <row r="41" spans="1:12" ht="30.75" customHeight="1" thickBot="1" x14ac:dyDescent="0.25">
      <c r="A41" s="232"/>
      <c r="B41" s="266"/>
      <c r="C41" s="266"/>
      <c r="D41" s="284" t="s">
        <v>26</v>
      </c>
      <c r="E41" s="285"/>
      <c r="F41" s="47"/>
      <c r="G41" s="220"/>
      <c r="H41" s="221">
        <f>G41*F41</f>
        <v>0</v>
      </c>
      <c r="I41" s="271"/>
      <c r="J41" s="259"/>
      <c r="K41" s="262"/>
      <c r="L41" s="278"/>
    </row>
    <row r="42" spans="1:12" ht="14.25" customHeight="1" x14ac:dyDescent="0.2">
      <c r="A42" s="232"/>
      <c r="B42" s="264" t="s">
        <v>160</v>
      </c>
      <c r="C42" s="231" t="s">
        <v>29</v>
      </c>
      <c r="D42" s="187" t="s">
        <v>96</v>
      </c>
      <c r="E42" s="188">
        <v>0</v>
      </c>
      <c r="F42" s="228">
        <v>0.4</v>
      </c>
      <c r="G42" s="234"/>
      <c r="H42" s="236">
        <f>IF(G42&lt;J42,0,IF(G42=J42,$M$1,IF(G42&gt;K42,$M$2,$M$3/(K42-J42)*(G42-J42)+$M$1)))</f>
        <v>0</v>
      </c>
      <c r="I42" s="255"/>
      <c r="J42" s="238">
        <v>3</v>
      </c>
      <c r="K42" s="240">
        <v>8</v>
      </c>
      <c r="L42" s="281">
        <f>SUM(F42:F49)</f>
        <v>1</v>
      </c>
    </row>
    <row r="43" spans="1:12" ht="14.25" customHeight="1" x14ac:dyDescent="0.2">
      <c r="A43" s="232"/>
      <c r="B43" s="265"/>
      <c r="C43" s="232"/>
      <c r="D43" s="194" t="s">
        <v>97</v>
      </c>
      <c r="E43" s="48">
        <f>$M$1</f>
        <v>7</v>
      </c>
      <c r="F43" s="229"/>
      <c r="G43" s="235"/>
      <c r="H43" s="237"/>
      <c r="I43" s="256"/>
      <c r="J43" s="239"/>
      <c r="K43" s="241"/>
      <c r="L43" s="282"/>
    </row>
    <row r="44" spans="1:12" ht="28.5" x14ac:dyDescent="0.2">
      <c r="A44" s="232"/>
      <c r="B44" s="265"/>
      <c r="C44" s="232"/>
      <c r="D44" s="194" t="s">
        <v>137</v>
      </c>
      <c r="E44" s="48" t="s">
        <v>125</v>
      </c>
      <c r="F44" s="229"/>
      <c r="G44" s="235"/>
      <c r="H44" s="237"/>
      <c r="I44" s="256"/>
      <c r="J44" s="239"/>
      <c r="K44" s="241"/>
      <c r="L44" s="282"/>
    </row>
    <row r="45" spans="1:12" ht="15" customHeight="1" thickBot="1" x14ac:dyDescent="0.25">
      <c r="A45" s="232"/>
      <c r="B45" s="265"/>
      <c r="C45" s="233"/>
      <c r="D45" s="195" t="s">
        <v>138</v>
      </c>
      <c r="E45" s="49">
        <v>10</v>
      </c>
      <c r="F45" s="230"/>
      <c r="G45" s="242"/>
      <c r="H45" s="243"/>
      <c r="I45" s="256"/>
      <c r="J45" s="244"/>
      <c r="K45" s="245"/>
      <c r="L45" s="282"/>
    </row>
    <row r="46" spans="1:12" s="177" customFormat="1" ht="14.25" customHeight="1" x14ac:dyDescent="0.2">
      <c r="A46" s="232"/>
      <c r="B46" s="265"/>
      <c r="C46" s="231" t="s">
        <v>139</v>
      </c>
      <c r="D46" s="187" t="s">
        <v>140</v>
      </c>
      <c r="E46" s="188">
        <v>0</v>
      </c>
      <c r="F46" s="228">
        <v>0.6</v>
      </c>
      <c r="G46" s="234"/>
      <c r="H46" s="236">
        <f>IF(G46&lt;J46,0,IF(G46=J46,$M$1,IF(G46&gt;K46,$M$2,$M$3/(K46-J46)*(G46-J46)+$M$1)))</f>
        <v>0</v>
      </c>
      <c r="I46" s="256"/>
      <c r="J46" s="238">
        <v>2</v>
      </c>
      <c r="K46" s="240">
        <v>4</v>
      </c>
      <c r="L46" s="282"/>
    </row>
    <row r="47" spans="1:12" s="177" customFormat="1" ht="14.25" customHeight="1" x14ac:dyDescent="0.2">
      <c r="A47" s="232"/>
      <c r="B47" s="265"/>
      <c r="C47" s="232"/>
      <c r="D47" s="194" t="s">
        <v>141</v>
      </c>
      <c r="E47" s="48">
        <f>$M$1</f>
        <v>7</v>
      </c>
      <c r="F47" s="229"/>
      <c r="G47" s="235"/>
      <c r="H47" s="237"/>
      <c r="I47" s="256"/>
      <c r="J47" s="239"/>
      <c r="K47" s="241"/>
      <c r="L47" s="282"/>
    </row>
    <row r="48" spans="1:12" s="177" customFormat="1" ht="14.25" customHeight="1" x14ac:dyDescent="0.2">
      <c r="A48" s="232"/>
      <c r="B48" s="265"/>
      <c r="C48" s="232"/>
      <c r="D48" s="194" t="s">
        <v>142</v>
      </c>
      <c r="E48" s="48">
        <v>8.5</v>
      </c>
      <c r="F48" s="229"/>
      <c r="G48" s="235"/>
      <c r="H48" s="237"/>
      <c r="I48" s="256"/>
      <c r="J48" s="239"/>
      <c r="K48" s="241"/>
      <c r="L48" s="282"/>
    </row>
    <row r="49" spans="1:12" s="177" customFormat="1" ht="15" customHeight="1" thickBot="1" x14ac:dyDescent="0.25">
      <c r="A49" s="232"/>
      <c r="B49" s="265"/>
      <c r="C49" s="233"/>
      <c r="D49" s="195" t="s">
        <v>143</v>
      </c>
      <c r="E49" s="49">
        <v>10</v>
      </c>
      <c r="F49" s="230"/>
      <c r="G49" s="242"/>
      <c r="H49" s="243"/>
      <c r="I49" s="257"/>
      <c r="J49" s="244"/>
      <c r="K49" s="245"/>
      <c r="L49" s="283"/>
    </row>
    <row r="50" spans="1:12" s="177" customFormat="1" ht="26.25" customHeight="1" x14ac:dyDescent="0.2">
      <c r="A50" s="232"/>
      <c r="B50" s="265"/>
      <c r="C50" s="264" t="s">
        <v>134</v>
      </c>
      <c r="D50" s="192" t="s">
        <v>132</v>
      </c>
      <c r="E50" s="196">
        <v>0</v>
      </c>
      <c r="F50" s="246">
        <v>0.85</v>
      </c>
      <c r="G50" s="249"/>
      <c r="H50" s="252">
        <f>G50</f>
        <v>0</v>
      </c>
      <c r="I50" s="256"/>
      <c r="J50" s="258"/>
      <c r="K50" s="261"/>
      <c r="L50" s="282">
        <f>+F50+F52</f>
        <v>1</v>
      </c>
    </row>
    <row r="51" spans="1:12" s="177" customFormat="1" ht="24" customHeight="1" thickBot="1" x14ac:dyDescent="0.25">
      <c r="A51" s="232"/>
      <c r="B51" s="265"/>
      <c r="C51" s="265"/>
      <c r="D51" s="193" t="s">
        <v>133</v>
      </c>
      <c r="E51" s="197">
        <v>10</v>
      </c>
      <c r="F51" s="248"/>
      <c r="G51" s="251"/>
      <c r="H51" s="254"/>
      <c r="I51" s="256"/>
      <c r="J51" s="260"/>
      <c r="K51" s="263"/>
      <c r="L51" s="282"/>
    </row>
    <row r="52" spans="1:12" ht="28.5" x14ac:dyDescent="0.2">
      <c r="A52" s="232"/>
      <c r="B52" s="265"/>
      <c r="C52" s="265"/>
      <c r="D52" s="192" t="s">
        <v>135</v>
      </c>
      <c r="E52" s="196">
        <v>0</v>
      </c>
      <c r="F52" s="246">
        <v>0.15</v>
      </c>
      <c r="G52" s="249"/>
      <c r="H52" s="252">
        <f>G52</f>
        <v>0</v>
      </c>
      <c r="I52" s="256"/>
      <c r="J52" s="258"/>
      <c r="K52" s="261"/>
      <c r="L52" s="282"/>
    </row>
    <row r="53" spans="1:12" ht="29.25" thickBot="1" x14ac:dyDescent="0.25">
      <c r="A53" s="233"/>
      <c r="B53" s="266"/>
      <c r="C53" s="266"/>
      <c r="D53" s="193" t="s">
        <v>136</v>
      </c>
      <c r="E53" s="197">
        <v>10</v>
      </c>
      <c r="F53" s="248"/>
      <c r="G53" s="251"/>
      <c r="H53" s="254"/>
      <c r="I53" s="257"/>
      <c r="J53" s="260"/>
      <c r="K53" s="263"/>
      <c r="L53" s="283"/>
    </row>
    <row r="54" spans="1:12" ht="24" customHeight="1" x14ac:dyDescent="0.2">
      <c r="A54" t="s">
        <v>34</v>
      </c>
      <c r="B54" s="50"/>
      <c r="D54" t="s">
        <v>34</v>
      </c>
      <c r="E54" s="297"/>
      <c r="F54" s="297"/>
      <c r="G54" s="297"/>
      <c r="H54" t="s">
        <v>34</v>
      </c>
      <c r="I54" s="297"/>
      <c r="J54" s="297"/>
      <c r="K54" s="297"/>
    </row>
    <row r="55" spans="1:12" s="52" customFormat="1" ht="24" customHeight="1" x14ac:dyDescent="0.2">
      <c r="A55" t="s">
        <v>34</v>
      </c>
      <c r="B55" s="50"/>
      <c r="C55" s="51"/>
      <c r="D55" t="s">
        <v>34</v>
      </c>
      <c r="E55" s="288"/>
      <c r="F55" s="288"/>
      <c r="G55" s="288"/>
      <c r="H55" t="s">
        <v>34</v>
      </c>
      <c r="I55" s="288"/>
      <c r="J55" s="288"/>
      <c r="K55" s="288"/>
      <c r="L55" s="51"/>
    </row>
    <row r="56" spans="1:12" s="52" customFormat="1" ht="12.75" x14ac:dyDescent="0.2">
      <c r="C56" s="51"/>
      <c r="D56" s="51"/>
      <c r="E56" s="289"/>
      <c r="F56" s="289"/>
      <c r="G56" s="289"/>
      <c r="H56" s="51"/>
      <c r="I56" s="289"/>
      <c r="J56" s="289"/>
      <c r="K56" s="289"/>
      <c r="L56" s="51"/>
    </row>
    <row r="57" spans="1:12" ht="15.75" x14ac:dyDescent="0.25">
      <c r="A57" s="290" t="s">
        <v>35</v>
      </c>
      <c r="B57" s="290"/>
      <c r="C57" s="290"/>
      <c r="D57" s="290"/>
      <c r="E57" s="290"/>
      <c r="F57" s="290"/>
      <c r="G57" s="290"/>
      <c r="H57" s="290"/>
      <c r="I57" s="290"/>
      <c r="J57" s="290"/>
      <c r="K57" s="290"/>
    </row>
    <row r="58" spans="1:12" x14ac:dyDescent="0.2">
      <c r="C58" s="21"/>
      <c r="D58" s="21"/>
      <c r="E58" s="21"/>
      <c r="F58" s="21"/>
      <c r="G58" s="53"/>
      <c r="H58" s="21"/>
      <c r="I58" s="21"/>
      <c r="J58" s="54"/>
      <c r="K58" s="54"/>
    </row>
    <row r="59" spans="1:12" x14ac:dyDescent="0.2">
      <c r="C59" s="21"/>
      <c r="D59" s="21"/>
      <c r="E59" s="21"/>
      <c r="F59" s="21"/>
      <c r="G59" s="53"/>
      <c r="H59" s="21"/>
      <c r="I59" s="21"/>
      <c r="J59" s="54"/>
      <c r="K59" s="54"/>
    </row>
    <row r="60" spans="1:12" x14ac:dyDescent="0.2">
      <c r="C60" s="21"/>
      <c r="D60" s="21"/>
      <c r="E60" s="21"/>
      <c r="F60" s="21"/>
      <c r="G60" s="53"/>
      <c r="H60" s="21"/>
      <c r="I60" s="21"/>
      <c r="J60" s="54"/>
      <c r="K60" s="54"/>
    </row>
    <row r="61" spans="1:12" x14ac:dyDescent="0.2">
      <c r="C61" s="21"/>
      <c r="D61" s="21"/>
      <c r="E61" s="21"/>
      <c r="F61" s="21"/>
      <c r="G61" s="53"/>
      <c r="H61" s="21"/>
      <c r="I61" s="21"/>
      <c r="J61" s="54"/>
      <c r="K61" s="54"/>
    </row>
    <row r="62" spans="1:12" x14ac:dyDescent="0.2">
      <c r="C62" s="21"/>
      <c r="D62" s="21"/>
      <c r="E62" s="21"/>
      <c r="F62" s="21"/>
      <c r="G62" s="53"/>
      <c r="H62" s="21"/>
      <c r="I62" s="21"/>
      <c r="J62" s="54"/>
      <c r="K62" s="54"/>
    </row>
    <row r="63" spans="1:12" x14ac:dyDescent="0.2">
      <c r="C63" s="21"/>
      <c r="D63" s="21"/>
      <c r="E63" s="21"/>
      <c r="F63" s="21"/>
      <c r="G63" s="53"/>
      <c r="H63" s="21"/>
      <c r="I63" s="21"/>
      <c r="J63" s="54"/>
      <c r="K63" s="54"/>
    </row>
    <row r="64" spans="1:12" x14ac:dyDescent="0.2">
      <c r="C64" s="21"/>
      <c r="D64" s="21"/>
      <c r="E64" s="21"/>
      <c r="F64" s="21"/>
      <c r="G64" s="53"/>
      <c r="H64" s="21"/>
      <c r="I64" s="21"/>
      <c r="J64" s="54"/>
      <c r="K64" s="54"/>
    </row>
    <row r="65" spans="1:13" x14ac:dyDescent="0.2">
      <c r="C65" s="21"/>
      <c r="D65" s="21"/>
      <c r="E65" s="21"/>
      <c r="F65" s="21"/>
      <c r="G65" s="53"/>
      <c r="H65" s="21"/>
      <c r="I65" s="21"/>
      <c r="J65" s="54"/>
      <c r="K65" s="54"/>
    </row>
    <row r="66" spans="1:13" s="21" customFormat="1" x14ac:dyDescent="0.2">
      <c r="A66"/>
      <c r="B66"/>
      <c r="G66" s="53"/>
      <c r="J66" s="54"/>
      <c r="K66" s="54"/>
      <c r="M66"/>
    </row>
    <row r="67" spans="1:13" s="21" customFormat="1" x14ac:dyDescent="0.2">
      <c r="A67"/>
      <c r="B67"/>
      <c r="G67" s="53"/>
      <c r="J67" s="54"/>
      <c r="K67" s="54"/>
      <c r="M67"/>
    </row>
    <row r="68" spans="1:13" s="21" customFormat="1" x14ac:dyDescent="0.2">
      <c r="A68"/>
      <c r="B68"/>
      <c r="G68" s="53"/>
      <c r="J68" s="54"/>
      <c r="K68" s="54"/>
      <c r="M68"/>
    </row>
    <row r="69" spans="1:13" s="21" customFormat="1" x14ac:dyDescent="0.2">
      <c r="A69"/>
      <c r="B69"/>
      <c r="G69" s="53"/>
      <c r="J69" s="54"/>
      <c r="K69" s="54"/>
      <c r="M69"/>
    </row>
    <row r="70" spans="1:13" s="21" customFormat="1" x14ac:dyDescent="0.2">
      <c r="A70"/>
      <c r="B70"/>
      <c r="G70" s="53"/>
      <c r="J70" s="54"/>
      <c r="K70" s="54"/>
      <c r="M70"/>
    </row>
    <row r="71" spans="1:13" s="21" customFormat="1" x14ac:dyDescent="0.2">
      <c r="A71"/>
      <c r="B71"/>
      <c r="G71" s="53"/>
      <c r="J71" s="54"/>
      <c r="K71" s="54"/>
      <c r="M71"/>
    </row>
    <row r="72" spans="1:13" s="21" customFormat="1" x14ac:dyDescent="0.2">
      <c r="A72"/>
      <c r="B72"/>
      <c r="G72" s="53"/>
      <c r="J72" s="54"/>
      <c r="K72" s="54"/>
      <c r="M72"/>
    </row>
    <row r="73" spans="1:13" s="21" customFormat="1" x14ac:dyDescent="0.2">
      <c r="A73"/>
      <c r="B73"/>
      <c r="G73" s="53"/>
      <c r="J73" s="54"/>
      <c r="K73" s="54"/>
      <c r="M73"/>
    </row>
    <row r="74" spans="1:13" s="21" customFormat="1" x14ac:dyDescent="0.2">
      <c r="A74"/>
      <c r="B74"/>
      <c r="G74" s="53"/>
      <c r="J74" s="54"/>
      <c r="K74" s="54"/>
      <c r="M74"/>
    </row>
    <row r="75" spans="1:13" s="21" customFormat="1" x14ac:dyDescent="0.2">
      <c r="A75"/>
      <c r="B75"/>
      <c r="G75" s="53"/>
      <c r="J75" s="54"/>
      <c r="K75" s="54"/>
      <c r="M75"/>
    </row>
  </sheetData>
  <mergeCells count="120">
    <mergeCell ref="C50:C53"/>
    <mergeCell ref="I42:I49"/>
    <mergeCell ref="I50:I53"/>
    <mergeCell ref="L50:L53"/>
    <mergeCell ref="E55:G55"/>
    <mergeCell ref="I55:K55"/>
    <mergeCell ref="E56:G56"/>
    <mergeCell ref="I56:K56"/>
    <mergeCell ref="A57:K57"/>
    <mergeCell ref="C4:C7"/>
    <mergeCell ref="B16:B19"/>
    <mergeCell ref="I4:I15"/>
    <mergeCell ref="I16:I19"/>
    <mergeCell ref="C46:C49"/>
    <mergeCell ref="F46:F49"/>
    <mergeCell ref="G46:G49"/>
    <mergeCell ref="H46:H49"/>
    <mergeCell ref="J46:J49"/>
    <mergeCell ref="K46:K49"/>
    <mergeCell ref="E54:G54"/>
    <mergeCell ref="I54:K54"/>
    <mergeCell ref="F50:F51"/>
    <mergeCell ref="G50:G51"/>
    <mergeCell ref="H50:H51"/>
    <mergeCell ref="J50:J51"/>
    <mergeCell ref="K50:K51"/>
    <mergeCell ref="G31:G34"/>
    <mergeCell ref="H31:H34"/>
    <mergeCell ref="J31:J34"/>
    <mergeCell ref="K31:K34"/>
    <mergeCell ref="L24:L26"/>
    <mergeCell ref="D25:E25"/>
    <mergeCell ref="D26:E26"/>
    <mergeCell ref="D41:E41"/>
    <mergeCell ref="L4:L15"/>
    <mergeCell ref="L16:L19"/>
    <mergeCell ref="J27:J30"/>
    <mergeCell ref="K27:K30"/>
    <mergeCell ref="L27:L34"/>
    <mergeCell ref="L20:L23"/>
    <mergeCell ref="G4:G7"/>
    <mergeCell ref="H4:H7"/>
    <mergeCell ref="J4:J7"/>
    <mergeCell ref="K4:K7"/>
    <mergeCell ref="F35:F38"/>
    <mergeCell ref="G35:G38"/>
    <mergeCell ref="H35:H38"/>
    <mergeCell ref="I35:I38"/>
    <mergeCell ref="J35:J38"/>
    <mergeCell ref="B42:B53"/>
    <mergeCell ref="C42:C45"/>
    <mergeCell ref="F42:F45"/>
    <mergeCell ref="G42:G45"/>
    <mergeCell ref="H42:H45"/>
    <mergeCell ref="K35:K38"/>
    <mergeCell ref="L35:L38"/>
    <mergeCell ref="B39:B41"/>
    <mergeCell ref="C39:C41"/>
    <mergeCell ref="D39:E39"/>
    <mergeCell ref="I39:I41"/>
    <mergeCell ref="J39:J41"/>
    <mergeCell ref="K39:K41"/>
    <mergeCell ref="L39:L41"/>
    <mergeCell ref="D40:E40"/>
    <mergeCell ref="C35:C38"/>
    <mergeCell ref="L42:L49"/>
    <mergeCell ref="J42:J45"/>
    <mergeCell ref="K42:K45"/>
    <mergeCell ref="F52:F53"/>
    <mergeCell ref="G52:G53"/>
    <mergeCell ref="H52:H53"/>
    <mergeCell ref="J52:J53"/>
    <mergeCell ref="K52:K53"/>
    <mergeCell ref="A27:A53"/>
    <mergeCell ref="B27:B38"/>
    <mergeCell ref="C27:C30"/>
    <mergeCell ref="F27:F30"/>
    <mergeCell ref="G27:G30"/>
    <mergeCell ref="H27:H30"/>
    <mergeCell ref="I27:I34"/>
    <mergeCell ref="J20:J23"/>
    <mergeCell ref="K20:K23"/>
    <mergeCell ref="A24:A26"/>
    <mergeCell ref="B24:B26"/>
    <mergeCell ref="C24:C26"/>
    <mergeCell ref="D24:E24"/>
    <mergeCell ref="I24:I26"/>
    <mergeCell ref="J24:J26"/>
    <mergeCell ref="K24:K26"/>
    <mergeCell ref="B20:B23"/>
    <mergeCell ref="C20:C23"/>
    <mergeCell ref="F20:F23"/>
    <mergeCell ref="G20:G23"/>
    <mergeCell ref="H20:H23"/>
    <mergeCell ref="I20:I23"/>
    <mergeCell ref="C31:C34"/>
    <mergeCell ref="F31:F34"/>
    <mergeCell ref="G16:G19"/>
    <mergeCell ref="H16:H19"/>
    <mergeCell ref="J16:J19"/>
    <mergeCell ref="K16:K19"/>
    <mergeCell ref="G8:G11"/>
    <mergeCell ref="H8:H11"/>
    <mergeCell ref="J8:J11"/>
    <mergeCell ref="K8:K11"/>
    <mergeCell ref="C12:C15"/>
    <mergeCell ref="F12:F15"/>
    <mergeCell ref="G12:G15"/>
    <mergeCell ref="H12:H15"/>
    <mergeCell ref="J12:J15"/>
    <mergeCell ref="K12:K15"/>
    <mergeCell ref="A1:C1"/>
    <mergeCell ref="D3:E3"/>
    <mergeCell ref="F4:F7"/>
    <mergeCell ref="C8:C11"/>
    <mergeCell ref="F8:F11"/>
    <mergeCell ref="A4:A23"/>
    <mergeCell ref="B4:B15"/>
    <mergeCell ref="C16:C19"/>
    <mergeCell ref="F16:F19"/>
  </mergeCells>
  <conditionalFormatting sqref="G52 G31 G35 G8 G16 G12 G20 G24:G27 G39:G42 G4">
    <cfRule type="cellIs" dxfId="7" priority="8" stopIfTrue="1" operator="equal">
      <formula>0</formula>
    </cfRule>
  </conditionalFormatting>
  <conditionalFormatting sqref="L20:L42 L4">
    <cfRule type="cellIs" dxfId="6" priority="9" stopIfTrue="1" operator="lessThan">
      <formula>1</formula>
    </cfRule>
  </conditionalFormatting>
  <conditionalFormatting sqref="G46">
    <cfRule type="cellIs" dxfId="5" priority="4" stopIfTrue="1" operator="equal">
      <formula>0</formula>
    </cfRule>
  </conditionalFormatting>
  <conditionalFormatting sqref="G50">
    <cfRule type="cellIs" dxfId="4" priority="2" stopIfTrue="1" operator="equal">
      <formula>0</formula>
    </cfRule>
  </conditionalFormatting>
  <conditionalFormatting sqref="L50">
    <cfRule type="cellIs" dxfId="3" priority="3" stopIfTrue="1" operator="lessThan">
      <formula>1</formula>
    </cfRule>
  </conditionalFormatting>
  <conditionalFormatting sqref="L16">
    <cfRule type="cellIs" dxfId="2" priority="1" stopIfTrue="1" operator="lessThan">
      <formula>1</formula>
    </cfRule>
  </conditionalFormatting>
  <printOptions horizontalCentered="1"/>
  <pageMargins left="0.23622047244094491" right="0.23622047244094491" top="0.47244094488188981" bottom="0.15748031496062992" header="0.27559055118110237" footer="0.15748031496062992"/>
  <pageSetup paperSize="9" scale="71" orientation="portrait" r:id="rId1"/>
  <headerFooter alignWithMargins="0">
    <oddHeader>&amp;Lעמוד &amp;P מתוך &amp;N&amp;C&amp;"Arial,מודגש"&amp;12מכרז מס' 10/4.2017 : עריכת מבחני קבלה לתלמידים הלומדים בכיתות ו' ומעלה, לצורך שיבוצם לתוכניות יחודיות המיועדות למחוננים בחינוך העל יסודי</oddHeader>
    <oddFooter>&amp;L&amp;A</oddFooter>
  </headerFooter>
  <rowBreaks count="1" manualBreakCount="1">
    <brk id="26"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rightToLeft="1" view="pageBreakPreview" zoomScaleNormal="100" zoomScaleSheetLayoutView="100" workbookViewId="0"/>
  </sheetViews>
  <sheetFormatPr defaultRowHeight="17.25" customHeight="1" x14ac:dyDescent="0.2"/>
  <cols>
    <col min="1" max="1" width="8.28515625" style="63" bestFit="1" customWidth="1"/>
    <col min="2" max="2" width="34.7109375" style="63" customWidth="1"/>
    <col min="3" max="3" width="13.42578125" style="117" customWidth="1"/>
    <col min="4" max="4" width="6.85546875" style="63" customWidth="1"/>
    <col min="5" max="5" width="8.42578125" style="63" customWidth="1"/>
    <col min="6" max="6" width="8.5703125" style="63" customWidth="1"/>
    <col min="7" max="7" width="8" style="63" customWidth="1"/>
    <col min="8" max="8" width="12.85546875" style="63" customWidth="1"/>
    <col min="9" max="9" width="7.28515625" style="63" customWidth="1"/>
    <col min="10" max="10" width="8" style="63" customWidth="1"/>
    <col min="11" max="11" width="8.140625" style="117" customWidth="1"/>
    <col min="12" max="12" width="8.42578125" style="63" customWidth="1"/>
    <col min="13" max="13" width="22.5703125" style="63" customWidth="1"/>
    <col min="14" max="16384" width="9.140625" style="63"/>
  </cols>
  <sheetData>
    <row r="1" spans="1:15" ht="19.5" thickTop="1" x14ac:dyDescent="0.2">
      <c r="A1" s="55" t="s">
        <v>36</v>
      </c>
      <c r="B1" s="56" t="s">
        <v>37</v>
      </c>
      <c r="C1" s="57" t="s">
        <v>38</v>
      </c>
      <c r="D1" s="303" t="s">
        <v>88</v>
      </c>
      <c r="E1" s="304"/>
      <c r="F1" s="304"/>
      <c r="G1" s="304"/>
      <c r="H1" s="305"/>
      <c r="I1" s="58" t="s">
        <v>39</v>
      </c>
      <c r="J1" s="59">
        <v>1</v>
      </c>
      <c r="K1" s="60" t="s">
        <v>40</v>
      </c>
      <c r="L1" s="61"/>
      <c r="M1" s="62" t="str">
        <f ca="1">CELL("filename")</f>
        <v>C:\Users\Public\מכרזים שפורסמו\משרד החינוך-HP\hp1859_10.4.2017\[HP1859.xlsx]מחוון מבחן איתור</v>
      </c>
    </row>
    <row r="2" spans="1:15" ht="27.75" customHeight="1" thickBot="1" x14ac:dyDescent="0.25">
      <c r="A2" s="64" t="s">
        <v>41</v>
      </c>
      <c r="B2" s="65" t="s">
        <v>89</v>
      </c>
      <c r="C2" s="66" t="s">
        <v>159</v>
      </c>
      <c r="D2" s="306"/>
      <c r="E2" s="307"/>
      <c r="F2" s="307"/>
      <c r="G2" s="307"/>
      <c r="H2" s="308"/>
      <c r="I2" s="67" t="s">
        <v>42</v>
      </c>
      <c r="J2" s="68">
        <v>2</v>
      </c>
      <c r="K2" s="69" t="s">
        <v>43</v>
      </c>
      <c r="L2" s="70"/>
      <c r="M2" s="71"/>
    </row>
    <row r="3" spans="1:15" s="75" customFormat="1" ht="17.25" customHeight="1" thickTop="1" x14ac:dyDescent="0.2">
      <c r="A3" s="309" t="s">
        <v>44</v>
      </c>
      <c r="B3" s="310"/>
      <c r="C3" s="298" t="s">
        <v>45</v>
      </c>
      <c r="D3" s="72" t="s">
        <v>7</v>
      </c>
      <c r="E3" s="73" t="s">
        <v>46</v>
      </c>
      <c r="F3" s="74">
        <v>1</v>
      </c>
      <c r="G3" s="73" t="s">
        <v>46</v>
      </c>
      <c r="H3" s="74">
        <v>2</v>
      </c>
      <c r="I3" s="73" t="s">
        <v>46</v>
      </c>
      <c r="J3" s="74">
        <v>3</v>
      </c>
      <c r="K3" s="73" t="s">
        <v>46</v>
      </c>
      <c r="L3" s="74">
        <v>4</v>
      </c>
      <c r="M3" s="298" t="s">
        <v>47</v>
      </c>
    </row>
    <row r="4" spans="1:15" s="75" customFormat="1" ht="17.25" customHeight="1" thickBot="1" x14ac:dyDescent="0.25">
      <c r="A4" s="311"/>
      <c r="B4" s="312"/>
      <c r="C4" s="299"/>
      <c r="D4" s="76" t="s">
        <v>48</v>
      </c>
      <c r="E4" s="77" t="s">
        <v>49</v>
      </c>
      <c r="F4" s="78" t="s">
        <v>50</v>
      </c>
      <c r="G4" s="77" t="s">
        <v>49</v>
      </c>
      <c r="H4" s="78" t="s">
        <v>50</v>
      </c>
      <c r="I4" s="77" t="s">
        <v>49</v>
      </c>
      <c r="J4" s="78" t="s">
        <v>50</v>
      </c>
      <c r="K4" s="77" t="s">
        <v>49</v>
      </c>
      <c r="L4" s="78" t="s">
        <v>50</v>
      </c>
      <c r="M4" s="299"/>
      <c r="O4" s="79"/>
    </row>
    <row r="5" spans="1:15" s="75" customFormat="1" ht="26.25" thickTop="1" x14ac:dyDescent="0.2">
      <c r="A5" s="300" t="s">
        <v>51</v>
      </c>
      <c r="B5" s="199" t="s">
        <v>94</v>
      </c>
      <c r="C5" s="81" t="s">
        <v>52</v>
      </c>
      <c r="D5" s="82">
        <v>0.5</v>
      </c>
      <c r="E5" s="83"/>
      <c r="F5" s="84"/>
      <c r="G5" s="83"/>
      <c r="H5" s="84"/>
      <c r="I5" s="83"/>
      <c r="J5" s="84"/>
      <c r="K5" s="83"/>
      <c r="L5" s="84"/>
      <c r="M5" s="85" t="s">
        <v>53</v>
      </c>
    </row>
    <row r="6" spans="1:15" s="178" customFormat="1" ht="25.5" x14ac:dyDescent="0.2">
      <c r="A6" s="301"/>
      <c r="B6" s="200" t="s">
        <v>144</v>
      </c>
      <c r="C6" s="179" t="s">
        <v>52</v>
      </c>
      <c r="D6" s="180">
        <v>0.35</v>
      </c>
      <c r="E6" s="181"/>
      <c r="F6" s="182"/>
      <c r="G6" s="181"/>
      <c r="H6" s="182"/>
      <c r="I6" s="181"/>
      <c r="J6" s="182"/>
      <c r="K6" s="181"/>
      <c r="L6" s="182"/>
      <c r="M6" s="198" t="s">
        <v>53</v>
      </c>
    </row>
    <row r="7" spans="1:15" s="75" customFormat="1" ht="17.25" customHeight="1" thickBot="1" x14ac:dyDescent="0.25">
      <c r="A7" s="301"/>
      <c r="B7" s="87" t="s">
        <v>54</v>
      </c>
      <c r="C7" s="81" t="s">
        <v>55</v>
      </c>
      <c r="D7" s="88">
        <v>0.15</v>
      </c>
      <c r="E7" s="83"/>
      <c r="F7" s="89"/>
      <c r="G7" s="83"/>
      <c r="H7" s="89"/>
      <c r="I7" s="83"/>
      <c r="J7" s="89"/>
      <c r="K7" s="83"/>
      <c r="L7" s="89"/>
      <c r="M7" s="90" t="s">
        <v>53</v>
      </c>
    </row>
    <row r="8" spans="1:15" s="75" customFormat="1" ht="17.25" customHeight="1" thickBot="1" x14ac:dyDescent="0.25">
      <c r="A8" s="302"/>
      <c r="B8" s="91" t="s">
        <v>56</v>
      </c>
      <c r="C8" s="92"/>
      <c r="D8" s="93">
        <f>SUM(D5:D7)</f>
        <v>1</v>
      </c>
      <c r="E8" s="94"/>
      <c r="F8" s="95"/>
      <c r="G8" s="94"/>
      <c r="H8" s="95"/>
      <c r="I8" s="94"/>
      <c r="J8" s="95"/>
      <c r="K8" s="94"/>
      <c r="L8" s="95"/>
      <c r="M8" s="96"/>
    </row>
    <row r="9" spans="1:15" s="75" customFormat="1" ht="17.25" customHeight="1" thickTop="1" thickBot="1" x14ac:dyDescent="0.25">
      <c r="A9" s="300" t="s">
        <v>57</v>
      </c>
      <c r="B9" s="97" t="s">
        <v>57</v>
      </c>
      <c r="C9" s="81" t="s">
        <v>55</v>
      </c>
      <c r="D9" s="98">
        <v>1</v>
      </c>
      <c r="E9" s="83"/>
      <c r="F9" s="86"/>
      <c r="G9" s="83"/>
      <c r="H9" s="86"/>
      <c r="I9" s="83"/>
      <c r="J9" s="89"/>
      <c r="K9" s="83"/>
      <c r="L9" s="89"/>
      <c r="M9" s="90" t="s">
        <v>53</v>
      </c>
    </row>
    <row r="10" spans="1:15" s="75" customFormat="1" ht="17.25" customHeight="1" thickBot="1" x14ac:dyDescent="0.25">
      <c r="A10" s="302"/>
      <c r="B10" s="91" t="s">
        <v>56</v>
      </c>
      <c r="C10" s="92"/>
      <c r="D10" s="93">
        <f>SUM(D9)</f>
        <v>1</v>
      </c>
      <c r="E10" s="94"/>
      <c r="F10" s="95"/>
      <c r="G10" s="94"/>
      <c r="H10" s="95"/>
      <c r="I10" s="94"/>
      <c r="J10" s="95"/>
      <c r="K10" s="94"/>
      <c r="L10" s="95"/>
      <c r="M10" s="96"/>
    </row>
    <row r="11" spans="1:15" s="75" customFormat="1" ht="17.25" customHeight="1" thickTop="1" x14ac:dyDescent="0.2">
      <c r="A11" s="300" t="s">
        <v>58</v>
      </c>
      <c r="B11" s="97" t="s">
        <v>59</v>
      </c>
      <c r="C11" s="81" t="s">
        <v>55</v>
      </c>
      <c r="D11" s="88">
        <v>0.4</v>
      </c>
      <c r="E11" s="83"/>
      <c r="F11" s="84"/>
      <c r="G11" s="99"/>
      <c r="H11" s="84"/>
      <c r="I11" s="99"/>
      <c r="J11" s="89"/>
      <c r="K11" s="99"/>
      <c r="L11" s="89"/>
      <c r="M11" s="90" t="s">
        <v>53</v>
      </c>
    </row>
    <row r="12" spans="1:15" s="75" customFormat="1" ht="17.25" customHeight="1" x14ac:dyDescent="0.2">
      <c r="A12" s="301"/>
      <c r="B12" s="100" t="s">
        <v>60</v>
      </c>
      <c r="C12" s="81" t="s">
        <v>55</v>
      </c>
      <c r="D12" s="101">
        <v>0.35</v>
      </c>
      <c r="E12" s="83"/>
      <c r="F12" s="86"/>
      <c r="G12" s="102"/>
      <c r="H12" s="86"/>
      <c r="I12" s="102"/>
      <c r="J12" s="86"/>
      <c r="K12" s="102"/>
      <c r="L12" s="86"/>
      <c r="M12" s="103" t="s">
        <v>53</v>
      </c>
    </row>
    <row r="13" spans="1:15" s="75" customFormat="1" ht="17.25" customHeight="1" thickBot="1" x14ac:dyDescent="0.25">
      <c r="A13" s="301"/>
      <c r="B13" s="97" t="s">
        <v>61</v>
      </c>
      <c r="C13" s="81" t="s">
        <v>55</v>
      </c>
      <c r="D13" s="101">
        <v>0.25</v>
      </c>
      <c r="E13" s="83"/>
      <c r="F13" s="86"/>
      <c r="G13" s="102"/>
      <c r="H13" s="86"/>
      <c r="I13" s="102"/>
      <c r="J13" s="86"/>
      <c r="K13" s="102"/>
      <c r="L13" s="86"/>
      <c r="M13" s="103" t="s">
        <v>53</v>
      </c>
    </row>
    <row r="14" spans="1:15" s="75" customFormat="1" ht="17.25" customHeight="1" thickBot="1" x14ac:dyDescent="0.25">
      <c r="A14" s="302"/>
      <c r="B14" s="91" t="s">
        <v>56</v>
      </c>
      <c r="C14" s="92"/>
      <c r="D14" s="93">
        <f>SUM(D11:D13)</f>
        <v>1</v>
      </c>
      <c r="E14" s="94"/>
      <c r="F14" s="95"/>
      <c r="G14" s="94"/>
      <c r="H14" s="95"/>
      <c r="I14" s="94"/>
      <c r="J14" s="95"/>
      <c r="K14" s="94"/>
      <c r="L14" s="95"/>
      <c r="M14" s="96"/>
    </row>
    <row r="15" spans="1:15" s="178" customFormat="1" ht="17.25" customHeight="1" thickTop="1" x14ac:dyDescent="0.2">
      <c r="A15" s="300" t="s">
        <v>27</v>
      </c>
      <c r="B15" s="183" t="s">
        <v>156</v>
      </c>
      <c r="C15" s="202" t="s">
        <v>55</v>
      </c>
      <c r="D15" s="203">
        <v>0.6</v>
      </c>
      <c r="E15" s="201"/>
      <c r="F15" s="185"/>
      <c r="G15" s="184"/>
      <c r="H15" s="185"/>
      <c r="I15" s="184"/>
      <c r="J15" s="185"/>
      <c r="K15" s="184"/>
      <c r="L15" s="185"/>
      <c r="M15" s="186" t="s">
        <v>53</v>
      </c>
    </row>
    <row r="16" spans="1:15" s="75" customFormat="1" ht="17.25" customHeight="1" thickBot="1" x14ac:dyDescent="0.25">
      <c r="A16" s="301"/>
      <c r="B16" s="97" t="s">
        <v>157</v>
      </c>
      <c r="C16" s="81" t="s">
        <v>55</v>
      </c>
      <c r="D16" s="88">
        <v>0.4</v>
      </c>
      <c r="E16" s="83"/>
      <c r="F16" s="84"/>
      <c r="G16" s="99"/>
      <c r="H16" s="84"/>
      <c r="I16" s="99"/>
      <c r="J16" s="89"/>
      <c r="K16" s="99"/>
      <c r="L16" s="89"/>
      <c r="M16" s="90" t="s">
        <v>53</v>
      </c>
    </row>
    <row r="17" spans="1:15" s="75" customFormat="1" ht="17.25" customHeight="1" thickBot="1" x14ac:dyDescent="0.25">
      <c r="A17" s="302"/>
      <c r="B17" s="91" t="s">
        <v>56</v>
      </c>
      <c r="C17" s="92"/>
      <c r="D17" s="93">
        <f>SUM(D15:D16)</f>
        <v>1</v>
      </c>
      <c r="E17" s="94"/>
      <c r="F17" s="95"/>
      <c r="G17" s="94"/>
      <c r="H17" s="95"/>
      <c r="I17" s="94"/>
      <c r="J17" s="95"/>
      <c r="K17" s="94"/>
      <c r="L17" s="95"/>
      <c r="M17" s="96"/>
    </row>
    <row r="18" spans="1:15" s="75" customFormat="1" ht="19.5" customHeight="1" thickTop="1" thickBot="1" x14ac:dyDescent="0.25">
      <c r="A18" s="300" t="s">
        <v>91</v>
      </c>
      <c r="B18" s="104" t="s">
        <v>158</v>
      </c>
      <c r="C18" s="81" t="s">
        <v>55</v>
      </c>
      <c r="D18" s="101">
        <v>1</v>
      </c>
      <c r="E18" s="83"/>
      <c r="F18" s="84"/>
      <c r="G18" s="105"/>
      <c r="H18" s="106"/>
      <c r="I18" s="105"/>
      <c r="J18" s="106"/>
      <c r="K18" s="105"/>
      <c r="L18" s="106"/>
      <c r="M18" s="107"/>
    </row>
    <row r="19" spans="1:15" s="75" customFormat="1" ht="19.5" customHeight="1" thickBot="1" x14ac:dyDescent="0.25">
      <c r="A19" s="302"/>
      <c r="B19" s="91" t="s">
        <v>56</v>
      </c>
      <c r="C19" s="92"/>
      <c r="D19" s="93">
        <f>SUM(D18:D18)</f>
        <v>1</v>
      </c>
      <c r="E19" s="94"/>
      <c r="F19" s="95"/>
      <c r="G19" s="94"/>
      <c r="H19" s="95"/>
      <c r="I19" s="94"/>
      <c r="J19" s="95"/>
      <c r="K19" s="94"/>
      <c r="L19" s="95"/>
      <c r="M19" s="96"/>
    </row>
    <row r="20" spans="1:15" s="75" customFormat="1" ht="17.25" customHeight="1" thickTop="1" x14ac:dyDescent="0.2">
      <c r="A20" s="300" t="s">
        <v>62</v>
      </c>
      <c r="B20" s="313" t="s">
        <v>44</v>
      </c>
      <c r="C20" s="298" t="s">
        <v>63</v>
      </c>
      <c r="D20" s="298" t="s">
        <v>64</v>
      </c>
      <c r="E20" s="73" t="s">
        <v>46</v>
      </c>
      <c r="F20" s="74">
        <v>1</v>
      </c>
      <c r="G20" s="73" t="s">
        <v>46</v>
      </c>
      <c r="H20" s="74">
        <v>2</v>
      </c>
      <c r="I20" s="73" t="s">
        <v>46</v>
      </c>
      <c r="J20" s="74">
        <v>3</v>
      </c>
      <c r="K20" s="73" t="s">
        <v>46</v>
      </c>
      <c r="L20" s="74">
        <v>4</v>
      </c>
      <c r="M20" s="298" t="s">
        <v>47</v>
      </c>
    </row>
    <row r="21" spans="1:15" s="75" customFormat="1" ht="17.25" customHeight="1" thickBot="1" x14ac:dyDescent="0.25">
      <c r="A21" s="301"/>
      <c r="B21" s="314"/>
      <c r="C21" s="299"/>
      <c r="D21" s="299"/>
      <c r="E21" s="77" t="s">
        <v>49</v>
      </c>
      <c r="F21" s="78" t="s">
        <v>50</v>
      </c>
      <c r="G21" s="77" t="s">
        <v>49</v>
      </c>
      <c r="H21" s="78" t="s">
        <v>50</v>
      </c>
      <c r="I21" s="77" t="s">
        <v>49</v>
      </c>
      <c r="J21" s="78" t="s">
        <v>50</v>
      </c>
      <c r="K21" s="77" t="s">
        <v>49</v>
      </c>
      <c r="L21" s="78" t="s">
        <v>50</v>
      </c>
      <c r="M21" s="299"/>
      <c r="O21" s="79"/>
    </row>
    <row r="22" spans="1:15" s="75" customFormat="1" ht="17.25" customHeight="1" thickTop="1" thickBot="1" x14ac:dyDescent="0.25">
      <c r="A22" s="301"/>
      <c r="B22" s="80" t="s">
        <v>92</v>
      </c>
      <c r="C22" s="108" t="s">
        <v>93</v>
      </c>
      <c r="D22" s="109">
        <v>1</v>
      </c>
      <c r="E22" s="110"/>
      <c r="F22" s="111"/>
      <c r="G22" s="112"/>
      <c r="H22" s="111"/>
      <c r="I22" s="112"/>
      <c r="J22" s="111"/>
      <c r="K22" s="112"/>
      <c r="L22" s="111"/>
      <c r="M22" s="107"/>
    </row>
    <row r="23" spans="1:15" s="75" customFormat="1" ht="17.25" customHeight="1" thickBot="1" x14ac:dyDescent="0.25">
      <c r="A23" s="301"/>
      <c r="B23" s="113" t="s">
        <v>65</v>
      </c>
      <c r="C23" s="92"/>
      <c r="D23" s="114"/>
      <c r="E23" s="94"/>
      <c r="F23" s="95"/>
      <c r="G23" s="94"/>
      <c r="H23" s="95"/>
      <c r="I23" s="94"/>
      <c r="J23" s="95"/>
      <c r="K23" s="94"/>
      <c r="L23" s="95"/>
      <c r="M23" s="96"/>
    </row>
    <row r="24" spans="1:15" s="75" customFormat="1" ht="17.25" customHeight="1" thickTop="1" thickBot="1" x14ac:dyDescent="0.25">
      <c r="A24" s="302"/>
      <c r="B24" s="113" t="s">
        <v>66</v>
      </c>
      <c r="C24" s="92"/>
      <c r="D24" s="115"/>
      <c r="E24" s="116"/>
      <c r="F24" s="95"/>
      <c r="G24" s="94"/>
      <c r="H24" s="95"/>
      <c r="I24" s="94"/>
      <c r="J24" s="95"/>
      <c r="K24" s="94"/>
      <c r="L24" s="95"/>
      <c r="M24" s="96"/>
    </row>
    <row r="25" spans="1:15" s="75" customFormat="1" ht="17.25" customHeight="1" thickTop="1" x14ac:dyDescent="0.2"/>
  </sheetData>
  <mergeCells count="14">
    <mergeCell ref="M20:M21"/>
    <mergeCell ref="A15:A17"/>
    <mergeCell ref="A20:A24"/>
    <mergeCell ref="D1:H2"/>
    <mergeCell ref="A3:B4"/>
    <mergeCell ref="C3:C4"/>
    <mergeCell ref="B20:B21"/>
    <mergeCell ref="C20:C21"/>
    <mergeCell ref="D20:D21"/>
    <mergeCell ref="M3:M4"/>
    <mergeCell ref="A5:A8"/>
    <mergeCell ref="A9:A10"/>
    <mergeCell ref="A11:A14"/>
    <mergeCell ref="A18:A19"/>
  </mergeCells>
  <conditionalFormatting sqref="D8 D10 D14 D17 D19">
    <cfRule type="cellIs" dxfId="1" priority="1" stopIfTrue="1" operator="notEqual">
      <formula>1</formula>
    </cfRule>
  </conditionalFormatting>
  <printOptions horizontalCentered="1"/>
  <pageMargins left="0" right="0.15748031496062992" top="0.47244094488188981" bottom="0" header="0" footer="0"/>
  <pageSetup paperSize="9" scale="94" orientation="landscape" horizontalDpi="300" verticalDpi="300" r:id="rId1"/>
  <headerFooter alignWithMargins="0">
    <oddHeader xml:space="preserve">&amp;Lנספח מספר __, א'
</oddHead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
  <sheetViews>
    <sheetView rightToLeft="1" tabSelected="1" view="pageBreakPreview" zoomScale="90" zoomScaleNormal="100" workbookViewId="0">
      <selection sqref="A1:B1"/>
    </sheetView>
  </sheetViews>
  <sheetFormatPr defaultRowHeight="17.25" customHeight="1" x14ac:dyDescent="0.2"/>
  <cols>
    <col min="1" max="1" width="6.28515625" style="153" customWidth="1"/>
    <col min="2" max="2" width="21.85546875" style="153" customWidth="1"/>
    <col min="3" max="3" width="12.85546875" style="153" customWidth="1"/>
    <col min="4" max="4" width="9.140625" style="153" customWidth="1"/>
    <col min="5" max="5" width="9.140625" style="153"/>
    <col min="6" max="7" width="9" style="153" customWidth="1"/>
    <col min="8" max="8" width="8.5703125" style="153" customWidth="1"/>
    <col min="9" max="9" width="10" style="153" customWidth="1"/>
    <col min="10" max="10" width="10.7109375" style="153" customWidth="1"/>
    <col min="11" max="11" width="8.7109375" style="153" customWidth="1"/>
    <col min="12" max="12" width="9.7109375" style="153" bestFit="1" customWidth="1"/>
    <col min="13" max="13" width="24.140625" style="153" customWidth="1"/>
    <col min="14" max="16384" width="9.140625" style="153"/>
  </cols>
  <sheetData>
    <row r="1" spans="1:13" s="63" customFormat="1" ht="17.25" customHeight="1" thickTop="1" x14ac:dyDescent="0.2">
      <c r="A1" s="315" t="s">
        <v>67</v>
      </c>
      <c r="B1" s="316"/>
      <c r="C1" s="57" t="s">
        <v>38</v>
      </c>
      <c r="D1" s="303" t="s">
        <v>88</v>
      </c>
      <c r="E1" s="304"/>
      <c r="F1" s="304"/>
      <c r="G1" s="304"/>
      <c r="H1" s="304"/>
      <c r="I1" s="305"/>
      <c r="J1" s="58" t="s">
        <v>39</v>
      </c>
      <c r="K1" s="118">
        <v>2</v>
      </c>
      <c r="L1" s="119" t="s">
        <v>40</v>
      </c>
      <c r="M1" s="62" t="str">
        <f ca="1">CELL("filename")</f>
        <v>C:\Users\Public\מכרזים שפורסמו\משרד החינוך-HP\hp1859_10.4.2017\[HP1859.xlsx]מחוון מבחן איתור</v>
      </c>
    </row>
    <row r="2" spans="1:13" s="63" customFormat="1" ht="17.25" customHeight="1" thickBot="1" x14ac:dyDescent="0.25">
      <c r="A2" s="317" t="s">
        <v>89</v>
      </c>
      <c r="B2" s="318"/>
      <c r="C2" s="66" t="s">
        <v>159</v>
      </c>
      <c r="D2" s="306"/>
      <c r="E2" s="307"/>
      <c r="F2" s="307"/>
      <c r="G2" s="307"/>
      <c r="H2" s="307"/>
      <c r="I2" s="308"/>
      <c r="J2" s="67" t="s">
        <v>42</v>
      </c>
      <c r="K2" s="120">
        <v>2</v>
      </c>
      <c r="L2" s="121" t="s">
        <v>43</v>
      </c>
      <c r="M2" s="71"/>
    </row>
    <row r="3" spans="1:13" s="126" customFormat="1" ht="17.25" customHeight="1" thickTop="1" thickBot="1" x14ac:dyDescent="0.3">
      <c r="A3" s="122"/>
      <c r="B3" s="123"/>
      <c r="C3" s="124"/>
      <c r="D3" s="319" t="s">
        <v>68</v>
      </c>
      <c r="E3" s="320"/>
      <c r="F3" s="320"/>
      <c r="G3" s="320"/>
      <c r="H3" s="320"/>
      <c r="I3" s="125">
        <f>+C23</f>
        <v>0.25</v>
      </c>
      <c r="J3" s="123" t="s">
        <v>69</v>
      </c>
      <c r="K3" s="125">
        <f>+C24</f>
        <v>0.75</v>
      </c>
      <c r="L3" s="123" t="s">
        <v>70</v>
      </c>
      <c r="M3" s="124"/>
    </row>
    <row r="4" spans="1:13" s="127" customFormat="1" ht="20.100000000000001" customHeight="1" thickTop="1" x14ac:dyDescent="0.2">
      <c r="A4" s="321" t="s">
        <v>71</v>
      </c>
      <c r="B4" s="324" t="s">
        <v>72</v>
      </c>
      <c r="C4" s="327" t="s">
        <v>73</v>
      </c>
      <c r="D4" s="330" t="s">
        <v>74</v>
      </c>
      <c r="E4" s="333" t="s">
        <v>57</v>
      </c>
      <c r="F4" s="333" t="s">
        <v>58</v>
      </c>
      <c r="G4" s="333" t="s">
        <v>160</v>
      </c>
      <c r="H4" s="333" t="s">
        <v>90</v>
      </c>
      <c r="I4" s="349" t="s">
        <v>75</v>
      </c>
      <c r="J4" s="330" t="s">
        <v>76</v>
      </c>
      <c r="K4" s="349" t="s">
        <v>77</v>
      </c>
      <c r="L4" s="340" t="s">
        <v>78</v>
      </c>
      <c r="M4" s="327" t="s">
        <v>79</v>
      </c>
    </row>
    <row r="5" spans="1:13" s="127" customFormat="1" ht="20.100000000000001" customHeight="1" x14ac:dyDescent="0.2">
      <c r="A5" s="322"/>
      <c r="B5" s="325"/>
      <c r="C5" s="328"/>
      <c r="D5" s="331"/>
      <c r="E5" s="334"/>
      <c r="F5" s="334"/>
      <c r="G5" s="334"/>
      <c r="H5" s="334"/>
      <c r="I5" s="350"/>
      <c r="J5" s="331"/>
      <c r="K5" s="350"/>
      <c r="L5" s="341"/>
      <c r="M5" s="328"/>
    </row>
    <row r="6" spans="1:13" s="127" customFormat="1" ht="20.100000000000001" customHeight="1" thickBot="1" x14ac:dyDescent="0.25">
      <c r="A6" s="322"/>
      <c r="B6" s="325"/>
      <c r="C6" s="329"/>
      <c r="D6" s="332"/>
      <c r="E6" s="335"/>
      <c r="F6" s="335"/>
      <c r="G6" s="335"/>
      <c r="H6" s="335"/>
      <c r="I6" s="351"/>
      <c r="J6" s="332"/>
      <c r="K6" s="351"/>
      <c r="L6" s="342"/>
      <c r="M6" s="328"/>
    </row>
    <row r="7" spans="1:13" s="134" customFormat="1" ht="18" customHeight="1" thickTop="1" thickBot="1" x14ac:dyDescent="0.25">
      <c r="A7" s="323"/>
      <c r="B7" s="326"/>
      <c r="C7" s="128" t="s">
        <v>80</v>
      </c>
      <c r="D7" s="129">
        <v>0.3</v>
      </c>
      <c r="E7" s="130">
        <v>0.1</v>
      </c>
      <c r="F7" s="130">
        <v>0.25</v>
      </c>
      <c r="G7" s="130">
        <v>0.15</v>
      </c>
      <c r="H7" s="131">
        <v>0.2</v>
      </c>
      <c r="I7" s="132">
        <f>SUM(D7:H7)</f>
        <v>1</v>
      </c>
      <c r="J7" s="129">
        <v>1</v>
      </c>
      <c r="K7" s="132">
        <v>1</v>
      </c>
      <c r="L7" s="133"/>
      <c r="M7" s="329"/>
    </row>
    <row r="8" spans="1:13" s="139" customFormat="1" ht="17.25" customHeight="1" thickTop="1" x14ac:dyDescent="0.2">
      <c r="A8" s="343">
        <v>1</v>
      </c>
      <c r="B8" s="345"/>
      <c r="C8" s="135" t="s">
        <v>81</v>
      </c>
      <c r="D8" s="136"/>
      <c r="E8" s="137"/>
      <c r="F8" s="138"/>
      <c r="G8" s="138"/>
      <c r="H8" s="138"/>
      <c r="I8" s="347"/>
      <c r="J8" s="138"/>
      <c r="K8" s="347"/>
      <c r="L8" s="348"/>
      <c r="M8" s="352"/>
    </row>
    <row r="9" spans="1:13" s="139" customFormat="1" ht="17.25" customHeight="1" x14ac:dyDescent="0.2">
      <c r="A9" s="344"/>
      <c r="B9" s="346"/>
      <c r="C9" s="140" t="s">
        <v>82</v>
      </c>
      <c r="D9" s="141"/>
      <c r="E9" s="142"/>
      <c r="F9" s="142"/>
      <c r="G9" s="142"/>
      <c r="H9" s="143"/>
      <c r="I9" s="337"/>
      <c r="J9" s="141"/>
      <c r="K9" s="337"/>
      <c r="L9" s="339"/>
      <c r="M9" s="353"/>
    </row>
    <row r="10" spans="1:13" s="139" customFormat="1" ht="17.25" customHeight="1" x14ac:dyDescent="0.2">
      <c r="A10" s="354">
        <v>2</v>
      </c>
      <c r="B10" s="346"/>
      <c r="C10" s="144" t="s">
        <v>81</v>
      </c>
      <c r="D10" s="136"/>
      <c r="E10" s="137"/>
      <c r="F10" s="138"/>
      <c r="G10" s="138"/>
      <c r="H10" s="138"/>
      <c r="I10" s="336"/>
      <c r="J10" s="138"/>
      <c r="K10" s="336"/>
      <c r="L10" s="338"/>
      <c r="M10" s="353"/>
    </row>
    <row r="11" spans="1:13" s="139" customFormat="1" ht="17.25" customHeight="1" x14ac:dyDescent="0.2">
      <c r="A11" s="344"/>
      <c r="B11" s="346"/>
      <c r="C11" s="140" t="s">
        <v>82</v>
      </c>
      <c r="D11" s="141"/>
      <c r="E11" s="142"/>
      <c r="F11" s="142"/>
      <c r="G11" s="142"/>
      <c r="H11" s="143"/>
      <c r="I11" s="337"/>
      <c r="J11" s="141"/>
      <c r="K11" s="337"/>
      <c r="L11" s="339"/>
      <c r="M11" s="353"/>
    </row>
    <row r="12" spans="1:13" s="139" customFormat="1" ht="17.25" customHeight="1" x14ac:dyDescent="0.2">
      <c r="A12" s="354">
        <v>3</v>
      </c>
      <c r="B12" s="346"/>
      <c r="C12" s="144" t="s">
        <v>81</v>
      </c>
      <c r="D12" s="136"/>
      <c r="E12" s="137"/>
      <c r="F12" s="138"/>
      <c r="G12" s="138"/>
      <c r="H12" s="138"/>
      <c r="I12" s="336"/>
      <c r="J12" s="138"/>
      <c r="K12" s="336"/>
      <c r="L12" s="338"/>
      <c r="M12" s="353"/>
    </row>
    <row r="13" spans="1:13" s="139" customFormat="1" ht="17.25" customHeight="1" x14ac:dyDescent="0.2">
      <c r="A13" s="344"/>
      <c r="B13" s="346"/>
      <c r="C13" s="140" t="s">
        <v>82</v>
      </c>
      <c r="D13" s="141"/>
      <c r="E13" s="142"/>
      <c r="F13" s="142"/>
      <c r="G13" s="142"/>
      <c r="H13" s="143"/>
      <c r="I13" s="337"/>
      <c r="J13" s="141"/>
      <c r="K13" s="337"/>
      <c r="L13" s="339"/>
      <c r="M13" s="353"/>
    </row>
    <row r="14" spans="1:13" s="139" customFormat="1" ht="17.25" customHeight="1" x14ac:dyDescent="0.2">
      <c r="A14" s="354">
        <v>4</v>
      </c>
      <c r="B14" s="346"/>
      <c r="C14" s="144" t="s">
        <v>81</v>
      </c>
      <c r="D14" s="136"/>
      <c r="E14" s="137"/>
      <c r="F14" s="138"/>
      <c r="G14" s="138"/>
      <c r="H14" s="138"/>
      <c r="I14" s="336"/>
      <c r="J14" s="138"/>
      <c r="K14" s="336"/>
      <c r="L14" s="338"/>
      <c r="M14" s="353"/>
    </row>
    <row r="15" spans="1:13" s="139" customFormat="1" ht="17.25" customHeight="1" x14ac:dyDescent="0.2">
      <c r="A15" s="344"/>
      <c r="B15" s="346"/>
      <c r="C15" s="140" t="s">
        <v>82</v>
      </c>
      <c r="D15" s="141"/>
      <c r="E15" s="142"/>
      <c r="F15" s="142"/>
      <c r="G15" s="142"/>
      <c r="H15" s="143"/>
      <c r="I15" s="337"/>
      <c r="J15" s="141"/>
      <c r="K15" s="337"/>
      <c r="L15" s="339"/>
      <c r="M15" s="353"/>
    </row>
    <row r="16" spans="1:13" s="139" customFormat="1" ht="17.25" customHeight="1" x14ac:dyDescent="0.2">
      <c r="A16" s="354">
        <v>5</v>
      </c>
      <c r="B16" s="346"/>
      <c r="C16" s="144" t="s">
        <v>81</v>
      </c>
      <c r="D16" s="136"/>
      <c r="E16" s="137"/>
      <c r="F16" s="138"/>
      <c r="G16" s="138"/>
      <c r="H16" s="138"/>
      <c r="I16" s="336"/>
      <c r="J16" s="138"/>
      <c r="K16" s="336"/>
      <c r="L16" s="338"/>
      <c r="M16" s="353"/>
    </row>
    <row r="17" spans="1:13" s="139" customFormat="1" ht="17.25" customHeight="1" x14ac:dyDescent="0.2">
      <c r="A17" s="344"/>
      <c r="B17" s="346"/>
      <c r="C17" s="140" t="s">
        <v>82</v>
      </c>
      <c r="D17" s="141"/>
      <c r="E17" s="142"/>
      <c r="F17" s="142"/>
      <c r="G17" s="142"/>
      <c r="H17" s="143"/>
      <c r="I17" s="337"/>
      <c r="J17" s="141"/>
      <c r="K17" s="337"/>
      <c r="L17" s="339"/>
      <c r="M17" s="353"/>
    </row>
    <row r="18" spans="1:13" s="139" customFormat="1" ht="17.25" customHeight="1" x14ac:dyDescent="0.2">
      <c r="A18" s="354">
        <v>6</v>
      </c>
      <c r="B18" s="346"/>
      <c r="C18" s="144" t="s">
        <v>81</v>
      </c>
      <c r="D18" s="136"/>
      <c r="E18" s="137"/>
      <c r="F18" s="138"/>
      <c r="G18" s="138"/>
      <c r="H18" s="138"/>
      <c r="I18" s="336"/>
      <c r="J18" s="138"/>
      <c r="K18" s="336"/>
      <c r="L18" s="338"/>
      <c r="M18" s="353"/>
    </row>
    <row r="19" spans="1:13" s="139" customFormat="1" ht="17.25" customHeight="1" thickBot="1" x14ac:dyDescent="0.25">
      <c r="A19" s="355"/>
      <c r="B19" s="356"/>
      <c r="C19" s="140" t="s">
        <v>82</v>
      </c>
      <c r="D19" s="141"/>
      <c r="E19" s="142"/>
      <c r="F19" s="142"/>
      <c r="G19" s="142"/>
      <c r="H19" s="143"/>
      <c r="I19" s="357"/>
      <c r="J19" s="141"/>
      <c r="K19" s="357"/>
      <c r="L19" s="358"/>
      <c r="M19" s="359"/>
    </row>
    <row r="20" spans="1:13" ht="17.25" customHeight="1" thickTop="1" thickBot="1" x14ac:dyDescent="0.25">
      <c r="A20" s="145"/>
      <c r="B20" s="146"/>
      <c r="C20" s="147"/>
      <c r="D20" s="148"/>
      <c r="E20" s="149"/>
      <c r="F20" s="149"/>
      <c r="G20" s="149"/>
      <c r="H20" s="148"/>
      <c r="I20" s="150"/>
      <c r="J20" s="151">
        <f>MIN(J8,J10,J12,J14,J16,J18)</f>
        <v>0</v>
      </c>
      <c r="K20" s="150"/>
      <c r="L20" s="148"/>
      <c r="M20" s="152"/>
    </row>
    <row r="21" spans="1:13" ht="17.25" customHeight="1" thickTop="1" x14ac:dyDescent="0.2">
      <c r="A21" s="154"/>
      <c r="B21" s="155"/>
      <c r="C21" s="155"/>
      <c r="D21" s="155"/>
      <c r="E21" s="155"/>
      <c r="F21" s="155"/>
      <c r="G21" s="155"/>
      <c r="H21" s="155"/>
      <c r="I21" s="155"/>
      <c r="J21" s="155"/>
      <c r="K21" s="155"/>
      <c r="L21" s="155"/>
      <c r="M21" s="156"/>
    </row>
    <row r="22" spans="1:13" ht="17.25" customHeight="1" x14ac:dyDescent="0.2">
      <c r="A22" s="157"/>
      <c r="B22" s="158"/>
      <c r="C22" s="158"/>
      <c r="D22" s="158"/>
      <c r="E22" s="158"/>
      <c r="F22" s="158"/>
      <c r="G22" s="158"/>
      <c r="H22" s="158"/>
      <c r="I22" s="158"/>
      <c r="J22" s="158"/>
      <c r="K22" s="158"/>
      <c r="L22" s="158"/>
      <c r="M22" s="159"/>
    </row>
    <row r="23" spans="1:13" ht="17.25" customHeight="1" x14ac:dyDescent="0.2">
      <c r="A23" s="157"/>
      <c r="B23" s="160" t="s">
        <v>83</v>
      </c>
      <c r="C23" s="161">
        <v>0.25</v>
      </c>
      <c r="D23" s="158"/>
      <c r="E23" s="158"/>
      <c r="F23" s="158"/>
      <c r="G23" s="158"/>
      <c r="H23" s="158"/>
      <c r="I23" s="158"/>
      <c r="J23" s="158"/>
      <c r="K23" s="158"/>
      <c r="L23" s="158"/>
      <c r="M23" s="159"/>
    </row>
    <row r="24" spans="1:13" ht="17.25" customHeight="1" x14ac:dyDescent="0.2">
      <c r="A24" s="157"/>
      <c r="B24" s="160" t="s">
        <v>84</v>
      </c>
      <c r="C24" s="161">
        <v>0.75</v>
      </c>
      <c r="D24" s="158"/>
      <c r="E24" s="158"/>
      <c r="F24" s="158"/>
      <c r="G24" s="158"/>
      <c r="H24" s="158"/>
      <c r="I24" s="158"/>
      <c r="J24" s="158"/>
      <c r="K24" s="158"/>
      <c r="L24" s="158"/>
      <c r="M24" s="159"/>
    </row>
    <row r="25" spans="1:13" ht="17.25" customHeight="1" x14ac:dyDescent="0.2">
      <c r="A25" s="157"/>
      <c r="B25" s="160" t="s">
        <v>85</v>
      </c>
      <c r="C25" s="161">
        <f>SUM(C23:C24)</f>
        <v>1</v>
      </c>
      <c r="D25" s="158"/>
      <c r="E25" s="158"/>
      <c r="F25" s="158"/>
      <c r="G25" s="158"/>
      <c r="H25" s="158"/>
      <c r="I25" s="158"/>
      <c r="J25" s="158"/>
      <c r="K25" s="158"/>
      <c r="L25" s="158"/>
      <c r="M25" s="159"/>
    </row>
    <row r="26" spans="1:13" ht="17.25" customHeight="1" x14ac:dyDescent="0.2">
      <c r="A26" s="157"/>
      <c r="B26" s="160"/>
      <c r="C26" s="162"/>
      <c r="D26" s="158"/>
      <c r="E26" s="158"/>
      <c r="F26" s="158"/>
      <c r="G26" s="158"/>
      <c r="H26" s="158"/>
      <c r="I26" s="158"/>
      <c r="J26" s="158"/>
      <c r="K26" s="158"/>
      <c r="L26" s="158"/>
      <c r="M26" s="159"/>
    </row>
    <row r="27" spans="1:13" ht="42.75" customHeight="1" x14ac:dyDescent="0.2">
      <c r="A27" s="157"/>
      <c r="B27" s="163" t="s">
        <v>86</v>
      </c>
      <c r="C27" s="161">
        <v>0.8</v>
      </c>
      <c r="D27" s="158"/>
      <c r="E27" s="158"/>
      <c r="F27" s="158"/>
      <c r="G27" s="158"/>
      <c r="H27" s="158"/>
      <c r="I27" s="158"/>
      <c r="J27" s="158"/>
      <c r="K27" s="158"/>
      <c r="L27" s="158"/>
      <c r="M27" s="159"/>
    </row>
    <row r="28" spans="1:13" ht="17.25" customHeight="1" x14ac:dyDescent="0.2">
      <c r="A28" s="157"/>
      <c r="B28" s="158"/>
      <c r="C28" s="164"/>
      <c r="D28" s="158"/>
      <c r="E28" s="158"/>
      <c r="F28" s="158"/>
      <c r="G28" s="158"/>
      <c r="H28" s="158"/>
      <c r="I28" s="158"/>
      <c r="J28" s="158"/>
      <c r="K28" s="158"/>
      <c r="L28" s="158"/>
      <c r="M28" s="159"/>
    </row>
    <row r="29" spans="1:13" ht="17.25" customHeight="1" x14ac:dyDescent="0.25">
      <c r="A29" s="157"/>
      <c r="B29" s="165" t="s">
        <v>87</v>
      </c>
      <c r="C29" s="166"/>
      <c r="D29" s="166"/>
      <c r="E29" s="166"/>
      <c r="F29" s="161">
        <v>0.7</v>
      </c>
      <c r="G29" s="158"/>
      <c r="H29" s="158"/>
      <c r="I29" s="158"/>
      <c r="J29" s="158"/>
      <c r="K29" s="158"/>
      <c r="L29" s="158"/>
      <c r="M29" s="159"/>
    </row>
    <row r="30" spans="1:13" ht="17.25" customHeight="1" thickBot="1" x14ac:dyDescent="0.25">
      <c r="A30" s="167"/>
      <c r="B30" s="168"/>
      <c r="C30" s="168"/>
      <c r="D30" s="168"/>
      <c r="E30" s="168"/>
      <c r="F30" s="168"/>
      <c r="G30" s="168"/>
      <c r="H30" s="168"/>
      <c r="I30" s="168"/>
      <c r="J30" s="168"/>
      <c r="K30" s="168"/>
      <c r="L30" s="168"/>
      <c r="M30" s="169"/>
    </row>
    <row r="31" spans="1:13" ht="17.25" customHeight="1" thickTop="1" x14ac:dyDescent="0.2"/>
  </sheetData>
  <mergeCells count="53">
    <mergeCell ref="A10:A11"/>
    <mergeCell ref="B10:B11"/>
    <mergeCell ref="I10:I11"/>
    <mergeCell ref="M16:M17"/>
    <mergeCell ref="A18:A19"/>
    <mergeCell ref="B18:B19"/>
    <mergeCell ref="I18:I19"/>
    <mergeCell ref="K18:K19"/>
    <mergeCell ref="L18:L19"/>
    <mergeCell ref="M18:M19"/>
    <mergeCell ref="A16:A17"/>
    <mergeCell ref="B16:B17"/>
    <mergeCell ref="I16:I17"/>
    <mergeCell ref="K16:K17"/>
    <mergeCell ref="L16:L17"/>
    <mergeCell ref="M12:M13"/>
    <mergeCell ref="A14:A15"/>
    <mergeCell ref="B14:B15"/>
    <mergeCell ref="I14:I15"/>
    <mergeCell ref="K14:K15"/>
    <mergeCell ref="L14:L15"/>
    <mergeCell ref="M14:M15"/>
    <mergeCell ref="A12:A13"/>
    <mergeCell ref="B12:B13"/>
    <mergeCell ref="I12:I13"/>
    <mergeCell ref="K12:K13"/>
    <mergeCell ref="L12:L13"/>
    <mergeCell ref="K10:K11"/>
    <mergeCell ref="L10:L11"/>
    <mergeCell ref="L4:L6"/>
    <mergeCell ref="M4:M7"/>
    <mergeCell ref="A8:A9"/>
    <mergeCell ref="B8:B9"/>
    <mergeCell ref="I8:I9"/>
    <mergeCell ref="K8:K9"/>
    <mergeCell ref="L8:L9"/>
    <mergeCell ref="G4:G6"/>
    <mergeCell ref="H4:H6"/>
    <mergeCell ref="I4:I6"/>
    <mergeCell ref="J4:J6"/>
    <mergeCell ref="K4:K6"/>
    <mergeCell ref="M8:M9"/>
    <mergeCell ref="M10:M11"/>
    <mergeCell ref="A1:B1"/>
    <mergeCell ref="D1:I2"/>
    <mergeCell ref="A2:B2"/>
    <mergeCell ref="D3:H3"/>
    <mergeCell ref="A4:A7"/>
    <mergeCell ref="B4:B7"/>
    <mergeCell ref="C4:C6"/>
    <mergeCell ref="D4:D6"/>
    <mergeCell ref="E4:E6"/>
    <mergeCell ref="F4:F6"/>
  </mergeCells>
  <conditionalFormatting sqref="I7:K7 C25">
    <cfRule type="cellIs" dxfId="0" priority="1" stopIfTrue="1" operator="notEqual">
      <formula>1</formula>
    </cfRule>
  </conditionalFormatting>
  <printOptions horizontalCentered="1"/>
  <pageMargins left="0.23622047244094491" right="0" top="0.47244094488188981" bottom="0" header="0" footer="0"/>
  <pageSetup paperSize="9" scale="96" orientation="landscape" r:id="rId1"/>
  <headerFooter alignWithMargins="0">
    <oddHeader>&amp;Lנספח מספר __, ב'</oddHead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4</vt:i4>
      </vt:variant>
      <vt:variant>
        <vt:lpstr>טווחים בעלי שם</vt:lpstr>
      </vt:variant>
      <vt:variant>
        <vt:i4>4</vt:i4>
      </vt:variant>
    </vt:vector>
  </HeadingPairs>
  <TitlesOfParts>
    <vt:vector size="8" baseType="lpstr">
      <vt:lpstr>מחוון מבחן איתור</vt:lpstr>
      <vt:lpstr>מחוון</vt:lpstr>
      <vt:lpstr>קריטריונים</vt:lpstr>
      <vt:lpstr>סיכום הצעות</vt:lpstr>
      <vt:lpstr>מחוון!WPrint_Area_W</vt:lpstr>
      <vt:lpstr>'סיכום הצעות'!WPrint_Area_W</vt:lpstr>
      <vt:lpstr>קריטריונים!WPrint_Area_W</vt:lpstr>
      <vt:lpstr>מחוון!WPrint_TitlesW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dc:creator>
  <cp:lastModifiedBy>Miryam</cp:lastModifiedBy>
  <cp:lastPrinted>2017-04-23T09:15:54Z</cp:lastPrinted>
  <dcterms:created xsi:type="dcterms:W3CDTF">2017-04-03T07:19:32Z</dcterms:created>
  <dcterms:modified xsi:type="dcterms:W3CDTF">2017-04-23T09:15:58Z</dcterms:modified>
</cp:coreProperties>
</file>